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er til ny computer\Badminton\Regnskab 2025\"/>
    </mc:Choice>
  </mc:AlternateContent>
  <bookViews>
    <workbookView xWindow="0" yWindow="0" windowWidth="28800" windowHeight="12180" activeTab="2"/>
  </bookViews>
  <sheets>
    <sheet name="Forening OBK" sheetId="10" r:id="rId1"/>
    <sheet name="Aktivitet Badminton" sheetId="1" r:id="rId2"/>
    <sheet name="Aktivitet Padel" sheetId="2" r:id="rId3"/>
    <sheet name="Aktivitet Pickleball" sheetId="9" r:id="rId4"/>
    <sheet name="Aktivitet Bordtennis" sheetId="11" r:id="rId5"/>
    <sheet name="Status" sheetId="4" state="hidden" r:id="rId6"/>
    <sheet name="Noter" sheetId="7" state="hidden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40" i="10"/>
  <c r="I20" i="9"/>
  <c r="H10" i="2"/>
  <c r="H32" i="1"/>
  <c r="H32" i="10"/>
  <c r="I31" i="10"/>
  <c r="I16" i="10"/>
  <c r="G9" i="9" l="1"/>
  <c r="F24" i="2"/>
  <c r="F13" i="1"/>
  <c r="F32" i="10"/>
  <c r="G16" i="10"/>
  <c r="H40" i="10" l="1"/>
  <c r="G17" i="9"/>
  <c r="F9" i="11"/>
  <c r="F15" i="11"/>
  <c r="F18" i="11" l="1"/>
  <c r="I17" i="9"/>
  <c r="H13" i="1" l="1"/>
  <c r="F17" i="1"/>
  <c r="F35" i="1" s="1"/>
  <c r="H10" i="10" l="1"/>
  <c r="F10" i="10"/>
  <c r="H15" i="11"/>
  <c r="H9" i="11"/>
  <c r="H18" i="11" l="1"/>
  <c r="G27" i="10"/>
  <c r="F35" i="10" l="1"/>
  <c r="I9" i="9" l="1"/>
  <c r="G31" i="10"/>
  <c r="I27" i="10"/>
  <c r="E36" i="10" l="1"/>
  <c r="H35" i="1"/>
  <c r="G20" i="9" l="1"/>
  <c r="F10" i="2" l="1"/>
  <c r="F27" i="2" l="1"/>
  <c r="H24" i="2"/>
  <c r="H20" i="4" l="1"/>
  <c r="H10" i="4"/>
  <c r="H27" i="2" l="1"/>
</calcChain>
</file>

<file path=xl/sharedStrings.xml><?xml version="1.0" encoding="utf-8"?>
<sst xmlns="http://schemas.openxmlformats.org/spreadsheetml/2006/main" count="149" uniqueCount="113">
  <si>
    <t>Indtægter</t>
  </si>
  <si>
    <t>Banespillere</t>
  </si>
  <si>
    <t>Udgifter</t>
  </si>
  <si>
    <t>Halleje</t>
  </si>
  <si>
    <t>Generalforsamling</t>
  </si>
  <si>
    <t>Bestyrelsesmøder</t>
  </si>
  <si>
    <t>Kontorartikler</t>
  </si>
  <si>
    <t>Annoncer</t>
  </si>
  <si>
    <t>Kontingent DGI</t>
  </si>
  <si>
    <t>Gaver &amp; blomster</t>
  </si>
  <si>
    <t>Arrangementer for børn</t>
  </si>
  <si>
    <t>Kontingent padel</t>
  </si>
  <si>
    <t>Kontingent hold 1</t>
  </si>
  <si>
    <t>Kontingent hold 2</t>
  </si>
  <si>
    <t>Kontingent hold 3</t>
  </si>
  <si>
    <t>Bolde</t>
  </si>
  <si>
    <t>Natminton</t>
  </si>
  <si>
    <t>Holdturnering</t>
  </si>
  <si>
    <t>Klubmesterskab</t>
  </si>
  <si>
    <t>Gebyrer bank</t>
  </si>
  <si>
    <t>Gebyrer Nets</t>
  </si>
  <si>
    <t>Turneringer</t>
  </si>
  <si>
    <t>Medlems-gebyr til Sportsparken</t>
  </si>
  <si>
    <t>Baneleje, Træning &amp; instruktion</t>
  </si>
  <si>
    <t>Materialer, bat og bolde</t>
  </si>
  <si>
    <t>Godtgørelse, trænere</t>
  </si>
  <si>
    <t>Kontingent BS&amp;E</t>
  </si>
  <si>
    <t>Pizza/Forældrearrangement</t>
  </si>
  <si>
    <t>Uddannelse trænere padel</t>
  </si>
  <si>
    <t>Godtgørelse trænere</t>
  </si>
  <si>
    <t xml:space="preserve">                                                                                                                                               </t>
  </si>
  <si>
    <t>Fortæring</t>
  </si>
  <si>
    <t>Udgifter administration</t>
  </si>
  <si>
    <t>Udgifter gebyrer</t>
  </si>
  <si>
    <t>Tøj trænerne</t>
  </si>
  <si>
    <t>Begynderstævne</t>
  </si>
  <si>
    <t>Balance pr. 31.12.2022</t>
  </si>
  <si>
    <t>Noter</t>
  </si>
  <si>
    <t>AKTIVER</t>
  </si>
  <si>
    <t>Sydbank</t>
  </si>
  <si>
    <t>Tilodehavnde</t>
  </si>
  <si>
    <t>PASSIVER</t>
  </si>
  <si>
    <t>Kortfristet  gæld</t>
  </si>
  <si>
    <t>Hensat til Padelbane 2</t>
  </si>
  <si>
    <t>Årets overskud badminton</t>
  </si>
  <si>
    <t>Årets overskud padel</t>
  </si>
  <si>
    <t>Årets underskud tennis</t>
  </si>
  <si>
    <t>Årets regnskab godkendt på Generalforsamling d. xx.xx.2023</t>
  </si>
  <si>
    <t>Majbritt Løvschall, kasserer</t>
  </si>
  <si>
    <t>Carsten Manfred Frederiksen, formand</t>
  </si>
  <si>
    <t>Kasper Nielsen, sekretær</t>
  </si>
  <si>
    <t>Henrik Nielsen, bestyrelsesmedlem</t>
  </si>
  <si>
    <t>Brian Christen, bestyrelsesmedlem</t>
  </si>
  <si>
    <t>Regnskabet er aflagt i overensstemmelse me dgældemde regler.</t>
  </si>
  <si>
    <t>Oksbøl d.</t>
  </si>
  <si>
    <t>Rene Hyldig, revisor</t>
  </si>
  <si>
    <t>Henrik Andersen, revisor</t>
  </si>
  <si>
    <t>kontoudtog. Bankbeholdningen er afstemt. Der er ingen kassebeholdning.</t>
  </si>
  <si>
    <t>Vi har gennemgået og revideret regnskabet. Regnskabet er sammenholdt med bilag og</t>
  </si>
  <si>
    <t xml:space="preserve">Der er ingen bemærkninger til regnskabet, som er i overensstemmelse med god </t>
  </si>
  <si>
    <t>revisorskik samt bekendtgørelse om støtte til folkeoplysning.</t>
  </si>
  <si>
    <t>Mindre nyanskaffelser</t>
  </si>
  <si>
    <t>Oksbøl Badminton Klub årsegnskab 2023</t>
  </si>
  <si>
    <t>Egenkapitalen 31.12.2022</t>
  </si>
  <si>
    <t>Kontingent Oksbølby</t>
  </si>
  <si>
    <t>Medlemstilskud</t>
  </si>
  <si>
    <t>Udvalgsmøder</t>
  </si>
  <si>
    <t>Medlemsskab Dansk Padel Forbund</t>
  </si>
  <si>
    <t>Kontingent Idrættens Venner</t>
  </si>
  <si>
    <t>Renteindtægter</t>
  </si>
  <si>
    <t>Udgifter i alt</t>
  </si>
  <si>
    <t>Indtægter i alt</t>
  </si>
  <si>
    <t>Udstyr</t>
  </si>
  <si>
    <t>Resultat Padel</t>
  </si>
  <si>
    <t>Resultat Pickleball</t>
  </si>
  <si>
    <t>Kontingent Pickleball</t>
  </si>
  <si>
    <t>Resultat Badminton</t>
  </si>
  <si>
    <t>Henvisning til de enkelte aktiviteter</t>
  </si>
  <si>
    <t>Resultat i alt iflg. Balance</t>
  </si>
  <si>
    <t>Resultat Forening</t>
  </si>
  <si>
    <t>Arrangement banelejere, julestævne</t>
  </si>
  <si>
    <t>Godtgørelse, bestyrelse</t>
  </si>
  <si>
    <t>Udgifter møder</t>
  </si>
  <si>
    <t>Aktivitet - Badminton</t>
  </si>
  <si>
    <t>Aktivitet- Padel</t>
  </si>
  <si>
    <t>Aktivitet - Pickleball</t>
  </si>
  <si>
    <t>Fælles udgifter foreningen</t>
  </si>
  <si>
    <t>Oksbøl Badminton Klub pr. 31.12.2025</t>
  </si>
  <si>
    <t>Ekstraordinære indtægter</t>
  </si>
  <si>
    <t>Revisor</t>
  </si>
  <si>
    <t>Banebooking</t>
  </si>
  <si>
    <t>Timebetaling badminton &amp; bordtennis</t>
  </si>
  <si>
    <t>Tillskud halleje</t>
  </si>
  <si>
    <t>Rep. Af udstyr</t>
  </si>
  <si>
    <t>Tilskud halleje</t>
  </si>
  <si>
    <t>Uddannelse trænere tilskud</t>
  </si>
  <si>
    <t>Telefon/internet</t>
  </si>
  <si>
    <t>Interne turneringer</t>
  </si>
  <si>
    <t>Tilskud sponcorer</t>
  </si>
  <si>
    <t>Trænertøj</t>
  </si>
  <si>
    <t>Arrangementer</t>
  </si>
  <si>
    <t>Klubtøj</t>
  </si>
  <si>
    <t>Kontingent Bordtennis</t>
  </si>
  <si>
    <t>Resultat Bordtennis</t>
  </si>
  <si>
    <t xml:space="preserve">                      </t>
  </si>
  <si>
    <t xml:space="preserve">                               </t>
  </si>
  <si>
    <t xml:space="preserve">                                  </t>
  </si>
  <si>
    <t xml:space="preserve">                         </t>
  </si>
  <si>
    <t xml:space="preserve">   </t>
  </si>
  <si>
    <t xml:space="preserve">                                       </t>
  </si>
  <si>
    <t>Aktivitet - Bordtennis</t>
  </si>
  <si>
    <t>,,,,,,,,,,,,,,,,,,,,,,,,,,,,,,,,,,,,,,,,,,,,,,,,,,,,</t>
  </si>
  <si>
    <t>Refusion trænerkursus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</si>
</sst>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4"/>
      <color rgb="FF00B05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6" fillId="0" borderId="0" xfId="0" applyFont="1"/>
    <xf numFmtId="4" fontId="6" fillId="0" borderId="0" xfId="0" applyNumberFormat="1" applyFont="1"/>
    <xf numFmtId="2" fontId="6" fillId="0" borderId="0" xfId="0" applyNumberFormat="1" applyFont="1"/>
    <xf numFmtId="4" fontId="0" fillId="0" borderId="0" xfId="0" applyNumberFormat="1"/>
    <xf numFmtId="0" fontId="0" fillId="2" borderId="0" xfId="0" applyFill="1"/>
    <xf numFmtId="0" fontId="3" fillId="2" borderId="0" xfId="0" applyFont="1" applyFill="1"/>
    <xf numFmtId="0" fontId="7" fillId="0" borderId="0" xfId="0" applyFont="1"/>
    <xf numFmtId="4" fontId="4" fillId="0" borderId="0" xfId="0" applyNumberFormat="1" applyFont="1"/>
    <xf numFmtId="2" fontId="0" fillId="0" borderId="0" xfId="0" applyNumberFormat="1"/>
    <xf numFmtId="0" fontId="10" fillId="0" borderId="0" xfId="0" applyFont="1"/>
    <xf numFmtId="4" fontId="5" fillId="0" borderId="0" xfId="0" applyNumberFormat="1" applyFont="1"/>
    <xf numFmtId="4" fontId="10" fillId="0" borderId="0" xfId="0" applyNumberFormat="1" applyFont="1"/>
    <xf numFmtId="0" fontId="11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4" fontId="6" fillId="0" borderId="1" xfId="0" applyNumberFormat="1" applyFont="1" applyBorder="1"/>
    <xf numFmtId="1" fontId="4" fillId="0" borderId="0" xfId="0" applyNumberFormat="1" applyFont="1"/>
    <xf numFmtId="0" fontId="10" fillId="2" borderId="0" xfId="0" applyFont="1" applyFill="1"/>
    <xf numFmtId="0" fontId="18" fillId="0" borderId="0" xfId="0" applyFont="1"/>
    <xf numFmtId="0" fontId="18" fillId="2" borderId="0" xfId="0" applyFont="1" applyFill="1"/>
    <xf numFmtId="0" fontId="19" fillId="0" borderId="0" xfId="0" applyFont="1"/>
    <xf numFmtId="0" fontId="2" fillId="0" borderId="0" xfId="0" applyFont="1"/>
    <xf numFmtId="4" fontId="1" fillId="0" borderId="0" xfId="0" applyNumberFormat="1" applyFont="1"/>
    <xf numFmtId="0" fontId="1" fillId="2" borderId="0" xfId="0" applyFont="1" applyFill="1"/>
    <xf numFmtId="4" fontId="4" fillId="0" borderId="2" xfId="0" applyNumberFormat="1" applyFont="1" applyBorder="1"/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16" fillId="2" borderId="0" xfId="0" applyFont="1" applyFill="1"/>
    <xf numFmtId="0" fontId="24" fillId="2" borderId="0" xfId="0" applyFont="1" applyFill="1"/>
    <xf numFmtId="4" fontId="10" fillId="0" borderId="2" xfId="0" applyNumberFormat="1" applyFont="1" applyBorder="1"/>
    <xf numFmtId="4" fontId="10" fillId="0" borderId="0" xfId="0" applyNumberFormat="1" applyFont="1" applyBorder="1"/>
    <xf numFmtId="0" fontId="27" fillId="0" borderId="0" xfId="0" applyFont="1"/>
    <xf numFmtId="0" fontId="27" fillId="2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4" fillId="2" borderId="0" xfId="0" applyFont="1" applyFill="1" applyBorder="1"/>
    <xf numFmtId="4" fontId="0" fillId="0" borderId="0" xfId="0" applyNumberFormat="1" applyBorder="1"/>
    <xf numFmtId="0" fontId="0" fillId="0" borderId="0" xfId="0" applyBorder="1"/>
    <xf numFmtId="4" fontId="10" fillId="0" borderId="1" xfId="0" applyNumberFormat="1" applyFont="1" applyBorder="1"/>
    <xf numFmtId="0" fontId="6" fillId="0" borderId="3" xfId="0" applyFont="1" applyBorder="1"/>
    <xf numFmtId="0" fontId="6" fillId="2" borderId="3" xfId="0" applyFont="1" applyFill="1" applyBorder="1"/>
    <xf numFmtId="0" fontId="0" fillId="0" borderId="3" xfId="0" applyBorder="1"/>
    <xf numFmtId="4" fontId="6" fillId="0" borderId="3" xfId="0" applyNumberFormat="1" applyFont="1" applyBorder="1"/>
    <xf numFmtId="4" fontId="17" fillId="0" borderId="3" xfId="0" applyNumberFormat="1" applyFont="1" applyBorder="1"/>
    <xf numFmtId="0" fontId="17" fillId="2" borderId="3" xfId="0" applyFont="1" applyFill="1" applyBorder="1"/>
    <xf numFmtId="0" fontId="6" fillId="0" borderId="3" xfId="0" applyFont="1" applyBorder="1" applyAlignment="1">
      <alignment horizontal="right"/>
    </xf>
    <xf numFmtId="0" fontId="28" fillId="0" borderId="0" xfId="0" applyFont="1"/>
    <xf numFmtId="0" fontId="29" fillId="0" borderId="0" xfId="0" applyFont="1"/>
    <xf numFmtId="4" fontId="28" fillId="0" borderId="0" xfId="0" applyNumberFormat="1" applyFont="1"/>
    <xf numFmtId="4" fontId="28" fillId="0" borderId="0" xfId="0" applyNumberFormat="1" applyFont="1" applyBorder="1"/>
    <xf numFmtId="0" fontId="28" fillId="2" borderId="0" xfId="0" applyFont="1" applyFill="1"/>
    <xf numFmtId="4" fontId="10" fillId="0" borderId="4" xfId="0" applyNumberFormat="1" applyFont="1" applyBorder="1"/>
    <xf numFmtId="0" fontId="25" fillId="2" borderId="3" xfId="0" applyFont="1" applyFill="1" applyBorder="1"/>
    <xf numFmtId="0" fontId="21" fillId="0" borderId="3" xfId="0" applyFont="1" applyBorder="1"/>
    <xf numFmtId="4" fontId="25" fillId="0" borderId="3" xfId="0" applyNumberFormat="1" applyFont="1" applyBorder="1"/>
    <xf numFmtId="0" fontId="17" fillId="0" borderId="3" xfId="0" applyFont="1" applyBorder="1"/>
    <xf numFmtId="0" fontId="16" fillId="0" borderId="3" xfId="0" applyFont="1" applyBorder="1"/>
    <xf numFmtId="0" fontId="11" fillId="0" borderId="3" xfId="0" applyFont="1" applyBorder="1"/>
    <xf numFmtId="0" fontId="9" fillId="0" borderId="3" xfId="0" applyFont="1" applyBorder="1"/>
    <xf numFmtId="4" fontId="8" fillId="0" borderId="3" xfId="0" applyNumberFormat="1" applyFont="1" applyBorder="1"/>
    <xf numFmtId="0" fontId="12" fillId="0" borderId="3" xfId="0" applyFont="1" applyBorder="1"/>
    <xf numFmtId="0" fontId="26" fillId="2" borderId="3" xfId="0" applyFont="1" applyFill="1" applyBorder="1"/>
    <xf numFmtId="4" fontId="12" fillId="0" borderId="3" xfId="0" applyNumberFormat="1" applyFont="1" applyBorder="1"/>
    <xf numFmtId="4" fontId="26" fillId="0" borderId="3" xfId="0" applyNumberFormat="1" applyFont="1" applyBorder="1"/>
    <xf numFmtId="4" fontId="4" fillId="0" borderId="4" xfId="0" applyNumberFormat="1" applyFont="1" applyBorder="1"/>
    <xf numFmtId="0" fontId="5" fillId="0" borderId="3" xfId="0" applyFont="1" applyBorder="1"/>
    <xf numFmtId="0" fontId="5" fillId="2" borderId="3" xfId="0" applyFont="1" applyFill="1" applyBorder="1"/>
    <xf numFmtId="0" fontId="13" fillId="0" borderId="3" xfId="0" applyFont="1" applyBorder="1"/>
    <xf numFmtId="4" fontId="25" fillId="0" borderId="3" xfId="0" applyNumberFormat="1" applyFont="1" applyBorder="1" applyAlignment="1">
      <alignment horizontal="center"/>
    </xf>
    <xf numFmtId="4" fontId="26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0" fillId="2" borderId="3" xfId="0" applyFill="1" applyBorder="1"/>
    <xf numFmtId="0" fontId="4" fillId="0" borderId="3" xfId="0" applyFont="1" applyBorder="1"/>
    <xf numFmtId="1" fontId="4" fillId="0" borderId="3" xfId="0" applyNumberFormat="1" applyFont="1" applyBorder="1"/>
    <xf numFmtId="4" fontId="23" fillId="0" borderId="4" xfId="0" applyNumberFormat="1" applyFont="1" applyBorder="1"/>
    <xf numFmtId="0" fontId="13" fillId="2" borderId="3" xfId="0" applyFont="1" applyFill="1" applyBorder="1"/>
    <xf numFmtId="0" fontId="4" fillId="2" borderId="3" xfId="0" applyFont="1" applyFill="1" applyBorder="1"/>
    <xf numFmtId="2" fontId="6" fillId="0" borderId="3" xfId="0" applyNumberFormat="1" applyFont="1" applyBorder="1"/>
    <xf numFmtId="1" fontId="6" fillId="0" borderId="3" xfId="0" applyNumberFormat="1" applyFont="1" applyBorder="1"/>
    <xf numFmtId="2" fontId="0" fillId="0" borderId="0" xfId="0" applyNumberFormat="1" applyBorder="1"/>
    <xf numFmtId="0" fontId="2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opLeftCell="A16" workbookViewId="0">
      <selection activeCell="K39" sqref="K39"/>
    </sheetView>
  </sheetViews>
  <sheetFormatPr defaultRowHeight="15" x14ac:dyDescent="0.25"/>
  <cols>
    <col min="1" max="1" width="10.5703125" customWidth="1"/>
    <col min="2" max="2" width="6.85546875" customWidth="1"/>
    <col min="3" max="3" width="33.28515625" style="9" customWidth="1"/>
    <col min="4" max="4" width="0.42578125" customWidth="1"/>
    <col min="5" max="5" width="0.140625" customWidth="1"/>
    <col min="6" max="6" width="13.42578125" customWidth="1"/>
    <col min="7" max="7" width="10.5703125" customWidth="1"/>
    <col min="8" max="8" width="12.28515625" customWidth="1"/>
    <col min="9" max="9" width="13.140625" customWidth="1"/>
    <col min="10" max="10" width="12" bestFit="1" customWidth="1"/>
    <col min="11" max="11" width="10.85546875" bestFit="1" customWidth="1"/>
    <col min="18" max="18" width="11" customWidth="1"/>
  </cols>
  <sheetData>
    <row r="1" spans="1:18" ht="23.25" x14ac:dyDescent="0.35">
      <c r="B1" s="24" t="s">
        <v>87</v>
      </c>
      <c r="C1" s="25"/>
      <c r="D1" s="24"/>
      <c r="E1" s="24"/>
      <c r="F1" s="24"/>
      <c r="G1" s="26"/>
      <c r="H1" s="26"/>
      <c r="R1" s="8"/>
    </row>
    <row r="2" spans="1:18" ht="23.25" x14ac:dyDescent="0.35">
      <c r="B2" s="24"/>
      <c r="C2" s="25"/>
      <c r="D2" s="24"/>
      <c r="E2" s="24"/>
      <c r="F2" s="24"/>
      <c r="G2" s="26"/>
      <c r="H2" s="26"/>
      <c r="R2" s="8"/>
    </row>
    <row r="3" spans="1:18" ht="36" customHeight="1" x14ac:dyDescent="0.5">
      <c r="B3" s="40" t="s">
        <v>86</v>
      </c>
      <c r="C3" s="41"/>
      <c r="D3" s="40"/>
      <c r="E3" s="40"/>
      <c r="F3" s="40"/>
      <c r="R3" s="8"/>
    </row>
    <row r="4" spans="1:18" ht="36" customHeight="1" x14ac:dyDescent="0.5">
      <c r="B4" s="3"/>
      <c r="C4" s="32"/>
      <c r="D4" s="1"/>
      <c r="E4" s="1"/>
      <c r="F4" s="1"/>
      <c r="R4" s="8"/>
    </row>
    <row r="5" spans="1:18" ht="18.75" x14ac:dyDescent="0.3">
      <c r="A5" s="79" t="s">
        <v>0</v>
      </c>
      <c r="E5" s="4"/>
      <c r="F5" s="22">
        <v>2025</v>
      </c>
      <c r="H5" s="4">
        <v>2024</v>
      </c>
    </row>
    <row r="6" spans="1:18" ht="18.75" x14ac:dyDescent="0.3">
      <c r="A6" s="79"/>
      <c r="B6" s="50"/>
      <c r="C6" s="80" t="s">
        <v>77</v>
      </c>
      <c r="D6" s="50"/>
      <c r="E6" s="81"/>
      <c r="F6" s="82"/>
      <c r="G6" s="50"/>
      <c r="H6" s="81"/>
    </row>
    <row r="7" spans="1:18" ht="15.75" x14ac:dyDescent="0.25">
      <c r="B7" s="48">
        <v>1100</v>
      </c>
      <c r="C7" s="49" t="s">
        <v>65</v>
      </c>
      <c r="D7" s="48"/>
      <c r="E7" s="51"/>
      <c r="F7" s="52">
        <v>-10360</v>
      </c>
      <c r="G7" s="48"/>
      <c r="H7" s="51">
        <v>-8190</v>
      </c>
    </row>
    <row r="8" spans="1:18" ht="15.75" x14ac:dyDescent="0.25">
      <c r="B8" s="48">
        <v>1110</v>
      </c>
      <c r="C8" s="49" t="s">
        <v>94</v>
      </c>
      <c r="D8" s="48"/>
      <c r="E8" s="51"/>
      <c r="F8" s="52">
        <v>0</v>
      </c>
      <c r="G8" s="48"/>
      <c r="H8" s="51">
        <v>-154749.57</v>
      </c>
    </row>
    <row r="9" spans="1:18" ht="15.75" x14ac:dyDescent="0.25">
      <c r="B9" s="48">
        <v>7500</v>
      </c>
      <c r="C9" s="49" t="s">
        <v>88</v>
      </c>
      <c r="D9" s="48"/>
      <c r="E9" s="51"/>
      <c r="F9" s="52">
        <v>-10000</v>
      </c>
      <c r="G9" s="48"/>
      <c r="H9" s="51">
        <v>-15000</v>
      </c>
    </row>
    <row r="10" spans="1:18" ht="18.75" x14ac:dyDescent="0.3">
      <c r="C10" s="29" t="s">
        <v>71</v>
      </c>
      <c r="E10" s="12"/>
      <c r="F10" s="60">
        <f>SUM(F7:F9)</f>
        <v>-20360</v>
      </c>
      <c r="H10" s="60">
        <f>SUM(H7:H9)</f>
        <v>-177939.57</v>
      </c>
    </row>
    <row r="11" spans="1:18" x14ac:dyDescent="0.25">
      <c r="A11" s="27"/>
      <c r="B11" s="27"/>
    </row>
    <row r="12" spans="1:18" ht="18.75" x14ac:dyDescent="0.3">
      <c r="A12" s="79" t="s">
        <v>2</v>
      </c>
      <c r="D12" s="7"/>
      <c r="F12" s="22">
        <v>2025</v>
      </c>
      <c r="H12" s="4">
        <v>2024</v>
      </c>
    </row>
    <row r="13" spans="1:18" ht="15.75" x14ac:dyDescent="0.25">
      <c r="A13" s="79"/>
      <c r="B13" s="50">
        <v>2210</v>
      </c>
      <c r="C13" s="80" t="s">
        <v>3</v>
      </c>
      <c r="D13" s="86"/>
      <c r="E13" s="50"/>
      <c r="F13" s="87">
        <v>0</v>
      </c>
      <c r="G13" s="48"/>
      <c r="H13" s="51">
        <v>196351.97</v>
      </c>
    </row>
    <row r="14" spans="1:18" ht="15.75" x14ac:dyDescent="0.25">
      <c r="A14" s="79"/>
      <c r="B14" s="64">
        <v>2250</v>
      </c>
      <c r="C14" s="53" t="s">
        <v>81</v>
      </c>
      <c r="D14" s="65"/>
      <c r="E14" s="52"/>
      <c r="F14" s="52">
        <v>2000</v>
      </c>
      <c r="G14" s="65"/>
      <c r="H14" s="52">
        <v>2000</v>
      </c>
    </row>
    <row r="15" spans="1:18" ht="15.75" x14ac:dyDescent="0.25">
      <c r="B15" s="48">
        <v>2500</v>
      </c>
      <c r="C15" s="49" t="s">
        <v>4</v>
      </c>
      <c r="D15" s="50"/>
      <c r="E15" s="51"/>
      <c r="F15" s="52">
        <v>2830</v>
      </c>
      <c r="G15" s="50"/>
      <c r="H15" s="51">
        <v>2993</v>
      </c>
    </row>
    <row r="16" spans="1:18" ht="15.75" x14ac:dyDescent="0.25">
      <c r="B16" s="48"/>
      <c r="C16" s="61" t="s">
        <v>82</v>
      </c>
      <c r="D16" s="62"/>
      <c r="E16" s="63"/>
      <c r="F16" s="50"/>
      <c r="G16" s="63">
        <f>SUM(F14:F15)</f>
        <v>4830</v>
      </c>
      <c r="H16" s="63"/>
      <c r="I16" s="63">
        <f>SUM(H13:H15)</f>
        <v>201344.97</v>
      </c>
      <c r="J16" s="13"/>
    </row>
    <row r="17" spans="2:10" ht="15.75" x14ac:dyDescent="0.25">
      <c r="B17" s="48">
        <v>3000</v>
      </c>
      <c r="C17" s="49" t="s">
        <v>6</v>
      </c>
      <c r="D17" s="50"/>
      <c r="E17" s="51"/>
      <c r="F17" s="52">
        <v>845.9</v>
      </c>
      <c r="G17" s="50"/>
      <c r="H17" s="51">
        <v>257.7</v>
      </c>
      <c r="I17" s="50"/>
      <c r="J17" s="13"/>
    </row>
    <row r="18" spans="2:10" ht="15.75" x14ac:dyDescent="0.25">
      <c r="B18" s="48">
        <v>3020</v>
      </c>
      <c r="C18" s="49" t="s">
        <v>96</v>
      </c>
      <c r="D18" s="50"/>
      <c r="E18" s="51"/>
      <c r="F18" s="51">
        <v>0</v>
      </c>
      <c r="G18" s="50"/>
      <c r="H18" s="51">
        <v>719</v>
      </c>
      <c r="I18" s="50"/>
      <c r="J18" s="13"/>
    </row>
    <row r="19" spans="2:10" ht="15.75" x14ac:dyDescent="0.25">
      <c r="B19" s="48">
        <v>3030</v>
      </c>
      <c r="C19" s="49" t="s">
        <v>7</v>
      </c>
      <c r="D19" s="50"/>
      <c r="E19" s="51"/>
      <c r="F19" s="52">
        <v>4187.1899999999996</v>
      </c>
      <c r="G19" s="50"/>
      <c r="H19" s="51">
        <v>3996.25</v>
      </c>
      <c r="I19" s="50"/>
      <c r="J19" s="13"/>
    </row>
    <row r="20" spans="2:10" ht="15.75" x14ac:dyDescent="0.25">
      <c r="B20" s="48">
        <v>3032</v>
      </c>
      <c r="C20" s="49" t="s">
        <v>8</v>
      </c>
      <c r="D20" s="50"/>
      <c r="E20" s="51"/>
      <c r="F20" s="52">
        <v>1890</v>
      </c>
      <c r="G20" s="50"/>
      <c r="H20" s="51">
        <v>2152</v>
      </c>
      <c r="I20" s="50"/>
    </row>
    <row r="21" spans="2:10" ht="15.75" x14ac:dyDescent="0.25">
      <c r="B21" s="48">
        <v>3034</v>
      </c>
      <c r="C21" s="49" t="s">
        <v>26</v>
      </c>
      <c r="D21" s="50"/>
      <c r="E21" s="51"/>
      <c r="F21" s="52">
        <v>300</v>
      </c>
      <c r="G21" s="50"/>
      <c r="H21" s="51">
        <v>0</v>
      </c>
      <c r="I21" s="50"/>
    </row>
    <row r="22" spans="2:10" ht="15.75" x14ac:dyDescent="0.25">
      <c r="B22" s="48">
        <v>3035</v>
      </c>
      <c r="C22" s="49" t="s">
        <v>64</v>
      </c>
      <c r="D22" s="50"/>
      <c r="E22" s="51"/>
      <c r="F22" s="52">
        <v>400</v>
      </c>
      <c r="G22" s="50"/>
      <c r="H22" s="51">
        <v>400</v>
      </c>
      <c r="I22" s="50"/>
    </row>
    <row r="23" spans="2:10" ht="15.75" x14ac:dyDescent="0.25">
      <c r="B23" s="48">
        <v>3036</v>
      </c>
      <c r="C23" s="49" t="s">
        <v>68</v>
      </c>
      <c r="D23" s="50"/>
      <c r="E23" s="51"/>
      <c r="F23" s="52">
        <v>120</v>
      </c>
      <c r="G23" s="50"/>
      <c r="H23" s="51">
        <v>300</v>
      </c>
      <c r="I23" s="50"/>
    </row>
    <row r="24" spans="2:10" ht="15.75" x14ac:dyDescent="0.25">
      <c r="B24" s="48">
        <v>3070</v>
      </c>
      <c r="C24" s="49" t="s">
        <v>89</v>
      </c>
      <c r="D24" s="50"/>
      <c r="E24" s="51"/>
      <c r="F24" s="52">
        <v>334.95</v>
      </c>
      <c r="G24" s="50"/>
      <c r="H24" s="51">
        <v>0</v>
      </c>
      <c r="I24" s="50"/>
    </row>
    <row r="25" spans="2:10" ht="15.75" x14ac:dyDescent="0.25">
      <c r="B25" s="48">
        <v>3100</v>
      </c>
      <c r="C25" s="49" t="s">
        <v>9</v>
      </c>
      <c r="D25" s="50"/>
      <c r="E25" s="51"/>
      <c r="F25" s="52">
        <v>700</v>
      </c>
      <c r="G25" s="50"/>
      <c r="H25" s="51">
        <v>1050.9000000000001</v>
      </c>
      <c r="I25" s="50"/>
    </row>
    <row r="26" spans="2:10" ht="15.75" x14ac:dyDescent="0.25">
      <c r="B26" s="48">
        <v>3120</v>
      </c>
      <c r="C26" s="49" t="s">
        <v>61</v>
      </c>
      <c r="D26" s="50"/>
      <c r="E26" s="51"/>
      <c r="F26" s="51">
        <v>0</v>
      </c>
      <c r="G26" s="50"/>
      <c r="H26" s="51">
        <v>0</v>
      </c>
      <c r="I26" s="50"/>
    </row>
    <row r="27" spans="2:10" ht="15.75" x14ac:dyDescent="0.25">
      <c r="B27" s="48"/>
      <c r="C27" s="61" t="s">
        <v>32</v>
      </c>
      <c r="D27" s="62"/>
      <c r="E27" s="63"/>
      <c r="F27" s="50"/>
      <c r="G27" s="77">
        <f>SUM(F17:F26)</f>
        <v>8778.0399999999991</v>
      </c>
      <c r="H27" s="63"/>
      <c r="I27" s="63">
        <f>SUM(H17:H25)</f>
        <v>8875.85</v>
      </c>
    </row>
    <row r="28" spans="2:10" ht="15.75" x14ac:dyDescent="0.25">
      <c r="B28" s="48">
        <v>7200</v>
      </c>
      <c r="C28" s="49" t="s">
        <v>69</v>
      </c>
      <c r="D28" s="67"/>
      <c r="E28" s="68"/>
      <c r="F28" s="52">
        <v>-75.91</v>
      </c>
      <c r="G28" s="68"/>
      <c r="H28" s="51">
        <v>-303.42</v>
      </c>
      <c r="I28" s="68"/>
    </row>
    <row r="29" spans="2:10" ht="15.75" x14ac:dyDescent="0.25">
      <c r="B29" s="48">
        <v>7240</v>
      </c>
      <c r="C29" s="49" t="s">
        <v>19</v>
      </c>
      <c r="D29" s="50"/>
      <c r="E29" s="51"/>
      <c r="F29" s="20">
        <v>1445.21</v>
      </c>
      <c r="G29" s="50"/>
      <c r="H29" s="51">
        <v>1535.9</v>
      </c>
      <c r="I29" s="50"/>
    </row>
    <row r="30" spans="2:10" ht="15.75" x14ac:dyDescent="0.25">
      <c r="B30" s="48">
        <v>7250</v>
      </c>
      <c r="C30" s="49" t="s">
        <v>20</v>
      </c>
      <c r="D30" s="50"/>
      <c r="E30" s="51"/>
      <c r="F30" s="20">
        <v>2034.75</v>
      </c>
      <c r="G30" s="48"/>
      <c r="H30" s="51">
        <v>2295.09</v>
      </c>
      <c r="I30" s="68"/>
    </row>
    <row r="31" spans="2:10" s="17" customFormat="1" ht="15.75" x14ac:dyDescent="0.25">
      <c r="B31" s="69"/>
      <c r="C31" s="70" t="s">
        <v>33</v>
      </c>
      <c r="D31" s="66"/>
      <c r="E31" s="71"/>
      <c r="F31" s="66"/>
      <c r="G31" s="78">
        <f>SUM(F28:F30)</f>
        <v>3404.05</v>
      </c>
      <c r="H31" s="71"/>
      <c r="I31" s="72">
        <f>SUM(H28:H30)</f>
        <v>3527.57</v>
      </c>
    </row>
    <row r="32" spans="2:10" ht="15.75" x14ac:dyDescent="0.25">
      <c r="C32" s="29" t="s">
        <v>70</v>
      </c>
      <c r="E32" s="16"/>
      <c r="F32" s="60">
        <f>SUM(F14:F31)</f>
        <v>17012.09</v>
      </c>
      <c r="H32" s="60">
        <f>H7-8190</f>
        <v>-16380</v>
      </c>
    </row>
    <row r="33" spans="2:11" ht="15.75" x14ac:dyDescent="0.25">
      <c r="C33" s="29"/>
      <c r="E33" s="16"/>
      <c r="F33" s="16"/>
      <c r="H33" s="16"/>
    </row>
    <row r="35" spans="2:11" ht="18.75" x14ac:dyDescent="0.3">
      <c r="C35" s="85" t="s">
        <v>79</v>
      </c>
      <c r="F35" s="51">
        <f>F32+F10</f>
        <v>-3347.91</v>
      </c>
      <c r="H35" s="51">
        <v>36515.82</v>
      </c>
    </row>
    <row r="36" spans="2:11" ht="18.75" x14ac:dyDescent="0.3">
      <c r="B36" s="4"/>
      <c r="C36" s="81" t="s">
        <v>76</v>
      </c>
      <c r="E36" s="16">
        <f>H10-H32</f>
        <v>-161559.57</v>
      </c>
      <c r="F36" s="51">
        <v>20056.05</v>
      </c>
      <c r="G36" s="23"/>
      <c r="H36" s="51">
        <v>-2470.15</v>
      </c>
      <c r="I36" s="28"/>
      <c r="K36" s="8"/>
    </row>
    <row r="37" spans="2:11" ht="18.75" x14ac:dyDescent="0.3">
      <c r="C37" s="81" t="s">
        <v>73</v>
      </c>
      <c r="E37" s="16">
        <v>52676.9</v>
      </c>
      <c r="F37" s="51">
        <v>-24517.25</v>
      </c>
      <c r="G37" s="9"/>
      <c r="H37" s="51">
        <v>-32741.7</v>
      </c>
      <c r="K37" s="8"/>
    </row>
    <row r="38" spans="2:11" ht="18.75" x14ac:dyDescent="0.3">
      <c r="C38" s="81" t="s">
        <v>74</v>
      </c>
      <c r="E38" s="16"/>
      <c r="F38" s="51">
        <v>-662.95</v>
      </c>
      <c r="G38" s="9"/>
      <c r="H38" s="51">
        <v>-14577</v>
      </c>
      <c r="J38" t="s">
        <v>108</v>
      </c>
      <c r="K38" s="8"/>
    </row>
    <row r="39" spans="2:11" ht="18.75" x14ac:dyDescent="0.3">
      <c r="C39" s="81" t="s">
        <v>103</v>
      </c>
      <c r="E39" s="16"/>
      <c r="F39" s="51">
        <v>2483.4</v>
      </c>
      <c r="G39" s="9"/>
      <c r="H39" s="51">
        <v>-2400</v>
      </c>
      <c r="J39" t="s">
        <v>109</v>
      </c>
      <c r="K39" s="8"/>
    </row>
    <row r="40" spans="2:11" ht="19.5" thickBot="1" x14ac:dyDescent="0.35">
      <c r="C40" s="81" t="s">
        <v>78</v>
      </c>
      <c r="E40" s="16"/>
      <c r="F40" s="38">
        <f>SUM(F35:F39)</f>
        <v>-5988.6600000000017</v>
      </c>
      <c r="G40" s="23"/>
      <c r="H40" s="38">
        <f>SUM(H35:H39)</f>
        <v>-15673.030000000002</v>
      </c>
      <c r="I40" s="16"/>
    </row>
    <row r="41" spans="2:11" ht="15.75" thickTop="1" x14ac:dyDescent="0.25">
      <c r="I41" s="57"/>
      <c r="J41" s="56"/>
      <c r="K41" s="8"/>
    </row>
    <row r="42" spans="2:11" x14ac:dyDescent="0.25">
      <c r="B42" s="17"/>
      <c r="C42" s="55"/>
      <c r="D42" s="56"/>
      <c r="E42" s="57"/>
      <c r="F42" s="58"/>
      <c r="G42" s="59"/>
      <c r="H42" s="58"/>
    </row>
    <row r="43" spans="2:11" ht="18.75" x14ac:dyDescent="0.3">
      <c r="C43" s="44"/>
      <c r="D43" s="46"/>
      <c r="E43" s="39"/>
      <c r="F43" s="45"/>
    </row>
    <row r="45" spans="2:11" ht="15.75" x14ac:dyDescent="0.25">
      <c r="C45" s="23"/>
      <c r="D45" s="14"/>
      <c r="E45" s="14"/>
      <c r="F45" s="16"/>
      <c r="G45" s="8"/>
    </row>
    <row r="47" spans="2:11" ht="15.75" x14ac:dyDescent="0.25">
      <c r="F47" s="23"/>
      <c r="G47" s="14"/>
      <c r="H47" s="16"/>
    </row>
    <row r="52" spans="7:7" x14ac:dyDescent="0.25">
      <c r="G52" t="s">
        <v>107</v>
      </c>
    </row>
  </sheetData>
  <pageMargins left="0.19685039370078741" right="0" top="0" bottom="0" header="0.19685039370078741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opLeftCell="A4" workbookViewId="0">
      <selection activeCell="F31" sqref="F31"/>
    </sheetView>
  </sheetViews>
  <sheetFormatPr defaultRowHeight="15" x14ac:dyDescent="0.25"/>
  <cols>
    <col min="1" max="1" width="14.7109375" customWidth="1"/>
    <col min="2" max="2" width="6.85546875" customWidth="1"/>
    <col min="3" max="3" width="37.42578125" style="9" customWidth="1"/>
    <col min="4" max="4" width="6.140625" hidden="1" customWidth="1"/>
    <col min="5" max="5" width="0.42578125" customWidth="1"/>
    <col min="6" max="6" width="16.7109375" customWidth="1"/>
    <col min="7" max="7" width="9.7109375" customWidth="1"/>
    <col min="8" max="8" width="14" customWidth="1"/>
    <col min="9" max="9" width="13.140625" customWidth="1"/>
    <col min="10" max="10" width="12" bestFit="1" customWidth="1"/>
    <col min="11" max="11" width="10.85546875" bestFit="1" customWidth="1"/>
    <col min="12" max="12" width="11.42578125" customWidth="1"/>
    <col min="18" max="18" width="11" customWidth="1"/>
  </cols>
  <sheetData>
    <row r="1" spans="1:18" ht="23.25" x14ac:dyDescent="0.35">
      <c r="B1" s="24" t="s">
        <v>87</v>
      </c>
      <c r="C1" s="25"/>
      <c r="D1" s="24"/>
      <c r="E1" s="24"/>
      <c r="F1" s="24"/>
      <c r="G1" s="26"/>
      <c r="H1" s="26"/>
      <c r="R1" s="8"/>
    </row>
    <row r="2" spans="1:18" ht="23.25" x14ac:dyDescent="0.35">
      <c r="B2" s="24"/>
      <c r="C2" s="25"/>
      <c r="D2" s="24"/>
      <c r="E2" s="24"/>
      <c r="F2" s="24"/>
      <c r="G2" s="26"/>
      <c r="H2" s="26"/>
      <c r="R2" s="8"/>
    </row>
    <row r="3" spans="1:18" ht="27" customHeight="1" x14ac:dyDescent="0.5">
      <c r="B3" s="3"/>
      <c r="C3" s="32" t="s">
        <v>83</v>
      </c>
      <c r="D3" s="1"/>
      <c r="E3" s="1"/>
      <c r="F3" s="1"/>
      <c r="R3" s="8"/>
    </row>
    <row r="4" spans="1:18" ht="27" customHeight="1" x14ac:dyDescent="0.5">
      <c r="B4" s="3"/>
      <c r="C4" s="32"/>
      <c r="D4" s="1"/>
      <c r="E4" s="1"/>
      <c r="F4" s="1"/>
      <c r="R4" s="8"/>
    </row>
    <row r="5" spans="1:18" ht="18.75" x14ac:dyDescent="0.3">
      <c r="A5" s="42" t="s">
        <v>0</v>
      </c>
      <c r="E5" s="4"/>
      <c r="F5" s="22">
        <v>2025</v>
      </c>
      <c r="H5" s="4">
        <v>2024</v>
      </c>
    </row>
    <row r="6" spans="1:18" ht="15.75" x14ac:dyDescent="0.25">
      <c r="A6" s="2"/>
      <c r="B6" s="54">
        <v>1004</v>
      </c>
      <c r="C6" s="49" t="s">
        <v>12</v>
      </c>
      <c r="D6" s="48"/>
      <c r="E6" s="51"/>
      <c r="F6" s="52">
        <v>-13200</v>
      </c>
      <c r="G6" s="48"/>
      <c r="H6" s="51">
        <v>-4200</v>
      </c>
    </row>
    <row r="7" spans="1:18" ht="15.75" x14ac:dyDescent="0.25">
      <c r="B7" s="54">
        <v>1005</v>
      </c>
      <c r="C7" s="49" t="s">
        <v>13</v>
      </c>
      <c r="D7" s="48"/>
      <c r="E7" s="51"/>
      <c r="F7" s="52">
        <v>-9600</v>
      </c>
      <c r="G7" s="48"/>
      <c r="H7" s="51">
        <v>-12000</v>
      </c>
    </row>
    <row r="8" spans="1:18" ht="15.75" x14ac:dyDescent="0.25">
      <c r="B8" s="48">
        <v>1006</v>
      </c>
      <c r="C8" s="49" t="s">
        <v>14</v>
      </c>
      <c r="D8" s="48"/>
      <c r="E8" s="51"/>
      <c r="F8" s="52">
        <v>-13250</v>
      </c>
      <c r="G8" s="48"/>
      <c r="H8" s="51">
        <v>-8500</v>
      </c>
    </row>
    <row r="9" spans="1:18" ht="15.75" x14ac:dyDescent="0.25">
      <c r="B9" s="48">
        <v>1007</v>
      </c>
      <c r="C9" s="49" t="s">
        <v>1</v>
      </c>
      <c r="D9" s="48"/>
      <c r="E9" s="51"/>
      <c r="F9" s="52">
        <v>-37000</v>
      </c>
      <c r="G9" s="48"/>
      <c r="H9" s="51">
        <v>-32500</v>
      </c>
    </row>
    <row r="10" spans="1:18" ht="15.75" x14ac:dyDescent="0.25">
      <c r="B10" s="48">
        <v>1008</v>
      </c>
      <c r="C10" s="49" t="s">
        <v>90</v>
      </c>
      <c r="D10" s="48"/>
      <c r="E10" s="51"/>
      <c r="F10" s="52">
        <v>0</v>
      </c>
      <c r="G10" s="48"/>
      <c r="H10" s="51">
        <v>-2000</v>
      </c>
    </row>
    <row r="11" spans="1:18" ht="15.75" x14ac:dyDescent="0.25">
      <c r="B11" s="48">
        <v>1013</v>
      </c>
      <c r="C11" s="49" t="s">
        <v>91</v>
      </c>
      <c r="D11" s="48"/>
      <c r="E11" s="51"/>
      <c r="F11" s="52">
        <v>-1440.54</v>
      </c>
      <c r="G11" s="48"/>
      <c r="H11" s="51">
        <v>0</v>
      </c>
    </row>
    <row r="12" spans="1:18" ht="15.75" x14ac:dyDescent="0.25">
      <c r="B12" s="48">
        <v>1110</v>
      </c>
      <c r="C12" s="49" t="s">
        <v>92</v>
      </c>
      <c r="D12" s="48"/>
      <c r="E12" s="51"/>
      <c r="F12" s="52">
        <v>-157018.07</v>
      </c>
      <c r="G12" s="48"/>
      <c r="H12" s="51">
        <v>0</v>
      </c>
    </row>
    <row r="13" spans="1:18" ht="19.5" thickBot="1" x14ac:dyDescent="0.35">
      <c r="C13" s="29" t="s">
        <v>71</v>
      </c>
      <c r="E13" s="12"/>
      <c r="F13" s="47">
        <f>SUM(F6:F12)</f>
        <v>-231508.61</v>
      </c>
      <c r="H13" s="47">
        <f>SUM(H6:H12)</f>
        <v>-59200</v>
      </c>
    </row>
    <row r="14" spans="1:18" x14ac:dyDescent="0.25">
      <c r="A14" s="27"/>
      <c r="B14" s="27"/>
    </row>
    <row r="15" spans="1:18" ht="18.75" x14ac:dyDescent="0.3">
      <c r="A15" s="42" t="s">
        <v>2</v>
      </c>
      <c r="D15" s="7"/>
      <c r="F15" s="22">
        <v>2025</v>
      </c>
      <c r="H15" s="4">
        <v>2024</v>
      </c>
    </row>
    <row r="16" spans="1:18" ht="15.75" x14ac:dyDescent="0.25">
      <c r="A16" s="2"/>
      <c r="B16" s="48">
        <v>2040</v>
      </c>
      <c r="C16" s="49" t="s">
        <v>15</v>
      </c>
      <c r="D16" s="50"/>
      <c r="E16" s="51"/>
      <c r="F16" s="52">
        <v>5292.5</v>
      </c>
      <c r="G16" s="51"/>
      <c r="H16" s="51">
        <v>0</v>
      </c>
      <c r="R16" s="8"/>
    </row>
    <row r="17" spans="1:18" ht="15.75" x14ac:dyDescent="0.25">
      <c r="A17" s="2"/>
      <c r="B17" s="48">
        <v>2045</v>
      </c>
      <c r="C17" s="49" t="s">
        <v>17</v>
      </c>
      <c r="D17" s="50"/>
      <c r="E17" s="51"/>
      <c r="F17" s="52">
        <f>7926+2112</f>
        <v>10038</v>
      </c>
      <c r="G17" s="51"/>
      <c r="H17" s="51">
        <v>0</v>
      </c>
      <c r="R17" s="8"/>
    </row>
    <row r="18" spans="1:18" ht="15.75" x14ac:dyDescent="0.25">
      <c r="A18" s="2"/>
      <c r="B18" s="48">
        <v>2049</v>
      </c>
      <c r="C18" s="49" t="s">
        <v>34</v>
      </c>
      <c r="D18" s="50"/>
      <c r="E18" s="51"/>
      <c r="F18" s="52">
        <v>540</v>
      </c>
      <c r="G18" s="51"/>
      <c r="H18" s="51">
        <v>4478.6000000000004</v>
      </c>
    </row>
    <row r="19" spans="1:18" ht="15.75" x14ac:dyDescent="0.25">
      <c r="B19" s="48">
        <v>2050</v>
      </c>
      <c r="C19" s="49" t="s">
        <v>101</v>
      </c>
      <c r="D19" s="50"/>
      <c r="E19" s="51"/>
      <c r="F19" s="52">
        <v>5987.5</v>
      </c>
      <c r="G19" s="51"/>
      <c r="H19" s="51">
        <v>20348.75</v>
      </c>
    </row>
    <row r="20" spans="1:18" ht="15.75" x14ac:dyDescent="0.25">
      <c r="B20" s="48">
        <v>2051</v>
      </c>
      <c r="C20" s="49" t="s">
        <v>93</v>
      </c>
      <c r="D20" s="50"/>
      <c r="E20" s="51"/>
      <c r="F20" s="52">
        <v>0</v>
      </c>
      <c r="G20" s="51"/>
      <c r="H20" s="51">
        <v>1438</v>
      </c>
    </row>
    <row r="21" spans="1:18" ht="15.75" x14ac:dyDescent="0.25">
      <c r="B21" s="48">
        <v>2210</v>
      </c>
      <c r="C21" s="49" t="s">
        <v>3</v>
      </c>
      <c r="D21" s="50"/>
      <c r="E21" s="51"/>
      <c r="F21" s="52">
        <v>195385.79</v>
      </c>
      <c r="G21" s="50"/>
      <c r="H21" s="51">
        <v>0</v>
      </c>
    </row>
    <row r="22" spans="1:18" ht="15.75" x14ac:dyDescent="0.25">
      <c r="B22" s="48">
        <v>2215</v>
      </c>
      <c r="C22" s="53" t="s">
        <v>25</v>
      </c>
      <c r="D22" s="50"/>
      <c r="E22" s="51"/>
      <c r="F22" s="52">
        <v>21500</v>
      </c>
      <c r="G22" s="50"/>
      <c r="H22" s="51">
        <v>20500</v>
      </c>
    </row>
    <row r="23" spans="1:18" ht="15.75" x14ac:dyDescent="0.25">
      <c r="B23" s="48">
        <v>2220</v>
      </c>
      <c r="C23" s="53" t="s">
        <v>95</v>
      </c>
      <c r="D23" s="50"/>
      <c r="E23" s="51"/>
      <c r="F23" s="52">
        <v>0</v>
      </c>
      <c r="G23" s="50"/>
      <c r="H23" s="51">
        <v>-700</v>
      </c>
    </row>
    <row r="24" spans="1:18" ht="15.75" x14ac:dyDescent="0.25">
      <c r="B24" s="48">
        <v>2225</v>
      </c>
      <c r="C24" s="49" t="s">
        <v>16</v>
      </c>
      <c r="D24" s="50"/>
      <c r="E24" s="51"/>
      <c r="F24" s="52">
        <v>0</v>
      </c>
      <c r="G24" s="50"/>
      <c r="H24" s="51">
        <v>0</v>
      </c>
    </row>
    <row r="25" spans="1:18" ht="15.75" x14ac:dyDescent="0.25">
      <c r="B25" s="48">
        <v>2230</v>
      </c>
      <c r="C25" s="49" t="s">
        <v>18</v>
      </c>
      <c r="D25" s="50"/>
      <c r="E25" s="51"/>
      <c r="F25" s="52">
        <v>4725.5200000000004</v>
      </c>
      <c r="G25" s="50"/>
      <c r="H25" s="51">
        <v>4893.8999999999996</v>
      </c>
    </row>
    <row r="26" spans="1:18" ht="15.75" x14ac:dyDescent="0.25">
      <c r="B26" s="48">
        <v>2235</v>
      </c>
      <c r="C26" s="49" t="s">
        <v>27</v>
      </c>
      <c r="D26" s="50"/>
      <c r="E26" s="51"/>
      <c r="F26" s="52">
        <v>5370</v>
      </c>
      <c r="G26" s="50"/>
      <c r="H26" s="51">
        <v>4591.6000000000004</v>
      </c>
      <c r="J26" s="18"/>
    </row>
    <row r="27" spans="1:18" ht="15.75" x14ac:dyDescent="0.25">
      <c r="B27" s="48">
        <v>2240</v>
      </c>
      <c r="C27" s="49" t="s">
        <v>10</v>
      </c>
      <c r="D27" s="50"/>
      <c r="E27" s="51"/>
      <c r="F27" s="52">
        <v>1208.3499999999999</v>
      </c>
      <c r="G27" s="50"/>
      <c r="H27" s="51">
        <v>420</v>
      </c>
    </row>
    <row r="28" spans="1:18" ht="15.75" x14ac:dyDescent="0.25">
      <c r="B28" s="48">
        <v>2241</v>
      </c>
      <c r="C28" s="49" t="s">
        <v>80</v>
      </c>
      <c r="D28" s="50"/>
      <c r="E28" s="51"/>
      <c r="F28" s="51">
        <v>1267</v>
      </c>
      <c r="G28" s="50"/>
      <c r="H28" s="51">
        <v>566</v>
      </c>
    </row>
    <row r="29" spans="1:18" ht="15.75" x14ac:dyDescent="0.25">
      <c r="B29" s="48">
        <v>2245</v>
      </c>
      <c r="C29" s="49" t="s">
        <v>35</v>
      </c>
      <c r="D29" s="50"/>
      <c r="E29" s="51"/>
      <c r="F29" s="51">
        <v>0</v>
      </c>
      <c r="G29" s="50"/>
      <c r="H29" s="51">
        <v>0</v>
      </c>
    </row>
    <row r="30" spans="1:18" ht="15.75" x14ac:dyDescent="0.25">
      <c r="B30" s="48">
        <v>2501</v>
      </c>
      <c r="C30" s="49" t="s">
        <v>5</v>
      </c>
      <c r="D30" s="50"/>
      <c r="E30" s="51"/>
      <c r="F30" s="51">
        <v>250</v>
      </c>
      <c r="G30" s="50"/>
      <c r="H30" s="51">
        <v>0</v>
      </c>
    </row>
    <row r="31" spans="1:18" ht="15.75" x14ac:dyDescent="0.25">
      <c r="B31" s="48">
        <v>3120</v>
      </c>
      <c r="C31" s="49" t="s">
        <v>61</v>
      </c>
      <c r="D31" s="50"/>
      <c r="E31" s="51"/>
      <c r="F31" s="51">
        <v>0</v>
      </c>
      <c r="G31" s="50"/>
      <c r="H31" s="51">
        <v>193</v>
      </c>
    </row>
    <row r="32" spans="1:18" ht="16.5" thickBot="1" x14ac:dyDescent="0.3">
      <c r="C32" s="29" t="s">
        <v>70</v>
      </c>
      <c r="E32" s="16"/>
      <c r="F32" s="47">
        <f>SUM(F16:F31)</f>
        <v>251564.66</v>
      </c>
      <c r="H32" s="47">
        <f>SUM(H16:H31)</f>
        <v>56729.85</v>
      </c>
    </row>
    <row r="33" spans="2:11" ht="15.75" x14ac:dyDescent="0.25">
      <c r="C33" s="29"/>
      <c r="E33" s="16"/>
      <c r="F33" s="16"/>
      <c r="H33" s="16"/>
    </row>
    <row r="35" spans="2:11" ht="19.5" thickBot="1" x14ac:dyDescent="0.35">
      <c r="B35" s="4"/>
      <c r="C35" s="4" t="s">
        <v>76</v>
      </c>
      <c r="F35" s="30">
        <f>F32+F13</f>
        <v>20056.050000000017</v>
      </c>
      <c r="G35" s="12"/>
      <c r="H35" s="30">
        <f>H32+H13</f>
        <v>-2470.1500000000015</v>
      </c>
      <c r="I35" s="28"/>
      <c r="K35" s="8"/>
    </row>
    <row r="36" spans="2:11" ht="16.5" thickTop="1" x14ac:dyDescent="0.25">
      <c r="C36" s="23"/>
      <c r="E36" s="16"/>
      <c r="F36" s="6"/>
      <c r="G36" s="9"/>
      <c r="K36" s="8"/>
    </row>
    <row r="37" spans="2:11" x14ac:dyDescent="0.25">
      <c r="C37"/>
      <c r="F37" s="8"/>
      <c r="K37" s="8"/>
    </row>
    <row r="38" spans="2:11" ht="15.75" x14ac:dyDescent="0.25">
      <c r="C38"/>
      <c r="H38" s="14"/>
      <c r="I38" s="16"/>
    </row>
    <row r="39" spans="2:11" x14ac:dyDescent="0.25">
      <c r="C39"/>
    </row>
    <row r="40" spans="2:11" x14ac:dyDescent="0.25">
      <c r="C40"/>
    </row>
    <row r="41" spans="2:11" x14ac:dyDescent="0.25">
      <c r="C41"/>
    </row>
    <row r="42" spans="2:11" ht="15.75" x14ac:dyDescent="0.25">
      <c r="C42"/>
      <c r="F42" s="16"/>
      <c r="G42" s="8"/>
    </row>
    <row r="43" spans="2:11" x14ac:dyDescent="0.25">
      <c r="C43"/>
    </row>
    <row r="44" spans="2:11" x14ac:dyDescent="0.25">
      <c r="C44"/>
    </row>
    <row r="45" spans="2:11" x14ac:dyDescent="0.25">
      <c r="C45"/>
    </row>
    <row r="46" spans="2:11" x14ac:dyDescent="0.25">
      <c r="C46"/>
    </row>
    <row r="47" spans="2:11" x14ac:dyDescent="0.25">
      <c r="C47"/>
    </row>
    <row r="48" spans="2:11" x14ac:dyDescent="0.25">
      <c r="C48"/>
    </row>
  </sheetData>
  <pageMargins left="0" right="0" top="0" bottom="0" header="0.19685039370078741" footer="0.31496062992125984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4" workbookViewId="0">
      <selection activeCell="E29" sqref="E29"/>
    </sheetView>
  </sheetViews>
  <sheetFormatPr defaultRowHeight="15" x14ac:dyDescent="0.25"/>
  <cols>
    <col min="1" max="1" width="13.28515625" customWidth="1"/>
    <col min="5" max="5" width="19.28515625" customWidth="1"/>
    <col min="6" max="6" width="14.85546875" customWidth="1"/>
    <col min="7" max="7" width="6.85546875" customWidth="1"/>
    <col min="8" max="8" width="16.140625" customWidth="1"/>
    <col min="9" max="9" width="17.140625" customWidth="1"/>
  </cols>
  <sheetData>
    <row r="1" spans="1:10" ht="28.5" x14ac:dyDescent="0.45">
      <c r="B1" s="3" t="s">
        <v>87</v>
      </c>
      <c r="C1" s="10"/>
      <c r="D1" s="1"/>
      <c r="E1" s="1"/>
      <c r="F1" s="1"/>
    </row>
    <row r="2" spans="1:10" ht="28.5" x14ac:dyDescent="0.45">
      <c r="B2" s="3"/>
      <c r="C2" s="10"/>
      <c r="D2" s="1"/>
      <c r="E2" s="1"/>
      <c r="F2" s="1"/>
    </row>
    <row r="3" spans="1:10" ht="33.75" x14ac:dyDescent="0.5">
      <c r="B3" s="3"/>
      <c r="D3" s="31" t="s">
        <v>84</v>
      </c>
      <c r="E3" s="1"/>
      <c r="F3" s="1"/>
    </row>
    <row r="4" spans="1:10" ht="28.5" x14ac:dyDescent="0.45">
      <c r="B4" s="3"/>
      <c r="C4" s="10"/>
      <c r="D4" s="1"/>
      <c r="E4" s="1" t="s">
        <v>30</v>
      </c>
      <c r="F4" s="4">
        <v>2025</v>
      </c>
      <c r="H4" s="4">
        <v>2024</v>
      </c>
    </row>
    <row r="5" spans="1:10" x14ac:dyDescent="0.25">
      <c r="A5" s="11"/>
      <c r="C5" s="9"/>
    </row>
    <row r="6" spans="1:10" ht="18.75" x14ac:dyDescent="0.3">
      <c r="A6" s="42" t="s">
        <v>0</v>
      </c>
      <c r="C6" s="9"/>
      <c r="E6" s="4"/>
      <c r="H6" s="4"/>
    </row>
    <row r="7" spans="1:10" ht="18.75" x14ac:dyDescent="0.3">
      <c r="B7" s="74">
        <v>1000</v>
      </c>
      <c r="C7" s="75" t="s">
        <v>11</v>
      </c>
      <c r="D7" s="50"/>
      <c r="E7" s="50"/>
      <c r="F7" s="52">
        <v>-59800</v>
      </c>
      <c r="G7" s="50"/>
      <c r="H7" s="51">
        <v>-85000</v>
      </c>
      <c r="J7" s="5"/>
    </row>
    <row r="8" spans="1:10" ht="18.75" x14ac:dyDescent="0.3">
      <c r="B8" s="76">
        <v>1010</v>
      </c>
      <c r="C8" s="76" t="s">
        <v>98</v>
      </c>
      <c r="D8" s="76"/>
      <c r="E8" s="76"/>
      <c r="F8" s="51">
        <v>0</v>
      </c>
      <c r="G8" s="65"/>
      <c r="H8" s="52">
        <v>-10000</v>
      </c>
      <c r="I8" s="17"/>
    </row>
    <row r="9" spans="1:10" ht="18.75" x14ac:dyDescent="0.3">
      <c r="B9" s="74">
        <v>3307</v>
      </c>
      <c r="C9" s="76" t="s">
        <v>112</v>
      </c>
      <c r="D9" s="65"/>
      <c r="E9" s="65"/>
      <c r="F9" s="52">
        <v>-5050</v>
      </c>
      <c r="G9" s="48"/>
      <c r="H9" s="51">
        <v>-6100</v>
      </c>
      <c r="I9" s="17"/>
    </row>
    <row r="10" spans="1:10" ht="18" customHeight="1" x14ac:dyDescent="0.3">
      <c r="C10" s="29" t="s">
        <v>71</v>
      </c>
      <c r="F10" s="73">
        <f>SUM(F7:F9)</f>
        <v>-64850</v>
      </c>
      <c r="H10" s="73">
        <f>SUM(H7:H9)</f>
        <v>-101100</v>
      </c>
    </row>
    <row r="12" spans="1:10" ht="18.75" x14ac:dyDescent="0.3">
      <c r="A12" s="42" t="s">
        <v>2</v>
      </c>
    </row>
    <row r="13" spans="1:10" ht="15.75" x14ac:dyDescent="0.25">
      <c r="B13" s="48">
        <v>3300</v>
      </c>
      <c r="C13" s="48" t="s">
        <v>31</v>
      </c>
      <c r="D13" s="48"/>
      <c r="E13" s="48"/>
      <c r="F13" s="52">
        <v>59.9</v>
      </c>
      <c r="G13" s="48"/>
      <c r="H13" s="51">
        <v>296.85000000000002</v>
      </c>
    </row>
    <row r="14" spans="1:10" ht="15.75" x14ac:dyDescent="0.25">
      <c r="B14" s="48">
        <v>3301</v>
      </c>
      <c r="C14" s="48" t="s">
        <v>24</v>
      </c>
      <c r="D14" s="48"/>
      <c r="E14" s="48"/>
      <c r="F14" s="51">
        <v>0</v>
      </c>
      <c r="G14" s="48"/>
      <c r="H14" s="51">
        <v>1490</v>
      </c>
    </row>
    <row r="15" spans="1:10" ht="15.75" x14ac:dyDescent="0.25">
      <c r="B15" s="48">
        <v>3302</v>
      </c>
      <c r="C15" s="64" t="s">
        <v>22</v>
      </c>
      <c r="D15" s="64"/>
      <c r="E15" s="64"/>
      <c r="F15" s="52">
        <v>30600</v>
      </c>
      <c r="G15" s="48"/>
      <c r="H15" s="51">
        <v>42500</v>
      </c>
    </row>
    <row r="16" spans="1:10" ht="15.75" x14ac:dyDescent="0.25">
      <c r="B16" s="48">
        <v>3303</v>
      </c>
      <c r="C16" s="48" t="s">
        <v>28</v>
      </c>
      <c r="D16" s="48"/>
      <c r="E16" s="48"/>
      <c r="F16" s="52">
        <v>1788</v>
      </c>
      <c r="G16" s="48"/>
      <c r="H16" s="51">
        <v>8400</v>
      </c>
    </row>
    <row r="17" spans="1:8" ht="15.75" x14ac:dyDescent="0.25">
      <c r="B17" s="48">
        <v>3305</v>
      </c>
      <c r="C17" s="64" t="s">
        <v>23</v>
      </c>
      <c r="D17" s="64"/>
      <c r="E17" s="64"/>
      <c r="F17" s="52">
        <v>2100</v>
      </c>
      <c r="G17" s="48"/>
      <c r="H17" s="51">
        <v>450</v>
      </c>
    </row>
    <row r="18" spans="1:8" ht="15.75" x14ac:dyDescent="0.25">
      <c r="B18" s="48">
        <v>3309</v>
      </c>
      <c r="C18" s="64" t="s">
        <v>97</v>
      </c>
      <c r="D18" s="64"/>
      <c r="E18" s="64"/>
      <c r="F18" s="52">
        <v>260</v>
      </c>
      <c r="G18" s="48"/>
      <c r="H18" s="51">
        <v>1397.65</v>
      </c>
    </row>
    <row r="19" spans="1:8" ht="15.75" x14ac:dyDescent="0.25">
      <c r="B19" s="64">
        <v>3312</v>
      </c>
      <c r="C19" s="65" t="s">
        <v>29</v>
      </c>
      <c r="D19" s="65"/>
      <c r="E19" s="65"/>
      <c r="F19" s="52">
        <v>1700</v>
      </c>
      <c r="G19" s="48"/>
      <c r="H19" s="52">
        <v>6500</v>
      </c>
    </row>
    <row r="20" spans="1:8" ht="15.75" x14ac:dyDescent="0.25">
      <c r="B20" s="64">
        <v>3315</v>
      </c>
      <c r="C20" s="65" t="s">
        <v>66</v>
      </c>
      <c r="D20" s="65"/>
      <c r="E20" s="65"/>
      <c r="F20" s="52">
        <v>687.05</v>
      </c>
      <c r="G20" s="48"/>
      <c r="H20" s="52">
        <v>1823.8</v>
      </c>
    </row>
    <row r="21" spans="1:8" ht="15.75" x14ac:dyDescent="0.25">
      <c r="B21" s="64">
        <v>3317</v>
      </c>
      <c r="C21" s="65" t="s">
        <v>5</v>
      </c>
      <c r="D21" s="65"/>
      <c r="E21" s="65"/>
      <c r="F21" s="52">
        <v>837.8</v>
      </c>
      <c r="G21" s="48"/>
      <c r="H21" s="52">
        <v>0</v>
      </c>
    </row>
    <row r="22" spans="1:8" ht="15.75" x14ac:dyDescent="0.25">
      <c r="B22" s="48">
        <v>3320</v>
      </c>
      <c r="C22" s="50" t="s">
        <v>21</v>
      </c>
      <c r="D22" s="50"/>
      <c r="E22" s="50"/>
      <c r="F22" s="52">
        <v>300</v>
      </c>
      <c r="G22" s="48"/>
      <c r="H22" s="51">
        <v>3500</v>
      </c>
    </row>
    <row r="23" spans="1:8" ht="15.75" x14ac:dyDescent="0.25">
      <c r="B23" s="48">
        <v>3330</v>
      </c>
      <c r="C23" s="65" t="s">
        <v>67</v>
      </c>
      <c r="D23" s="50"/>
      <c r="E23" s="50"/>
      <c r="F23" s="52">
        <v>2000</v>
      </c>
      <c r="G23" s="48"/>
      <c r="H23" s="51">
        <v>2000</v>
      </c>
    </row>
    <row r="24" spans="1:8" ht="18.75" x14ac:dyDescent="0.3">
      <c r="C24" s="29" t="s">
        <v>70</v>
      </c>
      <c r="F24" s="73">
        <f>SUM(F13:F23)</f>
        <v>40332.750000000007</v>
      </c>
      <c r="H24" s="73">
        <f>SUM(H13:H23)</f>
        <v>68358.3</v>
      </c>
    </row>
    <row r="25" spans="1:8" ht="18.75" x14ac:dyDescent="0.3">
      <c r="C25" s="29"/>
      <c r="F25" s="12"/>
      <c r="H25" s="12"/>
    </row>
    <row r="26" spans="1:8" ht="18.75" x14ac:dyDescent="0.3">
      <c r="F26" s="15"/>
    </row>
    <row r="27" spans="1:8" ht="19.5" thickBot="1" x14ac:dyDescent="0.35">
      <c r="A27" s="4"/>
      <c r="C27" s="4" t="s">
        <v>73</v>
      </c>
      <c r="F27" s="30">
        <f>F10+F24</f>
        <v>-24517.249999999993</v>
      </c>
      <c r="G27" s="12"/>
      <c r="H27" s="30">
        <f>H10+H24</f>
        <v>-32741.699999999997</v>
      </c>
    </row>
    <row r="28" spans="1:8" ht="15.75" thickTop="1" x14ac:dyDescent="0.25"/>
    <row r="29" spans="1:8" ht="18.75" x14ac:dyDescent="0.3">
      <c r="C29" s="18"/>
      <c r="F29" s="12"/>
    </row>
    <row r="30" spans="1:8" x14ac:dyDescent="0.25">
      <c r="C30" s="18"/>
      <c r="D30" s="18"/>
      <c r="E30" s="18"/>
    </row>
    <row r="33" spans="3:9" ht="18.75" x14ac:dyDescent="0.3">
      <c r="C33" s="19"/>
      <c r="D33" s="19"/>
      <c r="E33" s="19"/>
      <c r="F33" s="19"/>
      <c r="G33" s="19"/>
      <c r="H33" s="19"/>
      <c r="I33" s="19"/>
    </row>
    <row r="34" spans="3:9" ht="18.75" x14ac:dyDescent="0.3">
      <c r="C34" s="19"/>
      <c r="D34" s="19"/>
      <c r="E34" s="19"/>
      <c r="F34" s="19"/>
      <c r="G34" s="19"/>
      <c r="H34" s="19"/>
      <c r="I34" s="19"/>
    </row>
    <row r="35" spans="3:9" ht="18.75" x14ac:dyDescent="0.3">
      <c r="C35" s="19"/>
      <c r="D35" s="19"/>
      <c r="E35" s="19" t="s">
        <v>111</v>
      </c>
      <c r="F35" s="19"/>
      <c r="G35" s="19"/>
      <c r="H35" s="19"/>
      <c r="I35" s="19"/>
    </row>
  </sheetData>
  <pageMargins left="0" right="0" top="0.74803149606299213" bottom="0.74803149606299213" header="0.31496062992125984" footer="0.31496062992125984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C1" workbookViewId="0">
      <selection activeCell="I21" sqref="I21"/>
    </sheetView>
  </sheetViews>
  <sheetFormatPr defaultRowHeight="15" x14ac:dyDescent="0.25"/>
  <cols>
    <col min="1" max="1" width="13.28515625" customWidth="1"/>
    <col min="2" max="2" width="13.28515625" hidden="1" customWidth="1"/>
    <col min="6" max="6" width="19.28515625" customWidth="1"/>
    <col min="7" max="7" width="17.28515625" customWidth="1"/>
    <col min="8" max="8" width="6.85546875" customWidth="1"/>
    <col min="9" max="9" width="16.140625" customWidth="1"/>
    <col min="10" max="10" width="17.140625" customWidth="1"/>
  </cols>
  <sheetData>
    <row r="1" spans="1:11" ht="28.5" x14ac:dyDescent="0.45">
      <c r="C1" s="3" t="s">
        <v>87</v>
      </c>
      <c r="D1" s="10"/>
      <c r="E1" s="1"/>
      <c r="F1" s="1"/>
      <c r="G1" s="1"/>
    </row>
    <row r="2" spans="1:11" ht="28.5" x14ac:dyDescent="0.45">
      <c r="C2" s="3"/>
      <c r="D2" s="10"/>
      <c r="E2" s="1"/>
      <c r="F2" s="1"/>
      <c r="G2" s="1"/>
    </row>
    <row r="3" spans="1:11" ht="33.75" x14ac:dyDescent="0.5">
      <c r="C3" s="3"/>
      <c r="E3" s="31" t="s">
        <v>85</v>
      </c>
      <c r="F3" s="24"/>
      <c r="G3" s="1"/>
    </row>
    <row r="4" spans="1:11" ht="28.5" x14ac:dyDescent="0.45">
      <c r="C4" s="3"/>
      <c r="D4" s="10"/>
      <c r="E4" s="1"/>
      <c r="F4" s="1" t="s">
        <v>30</v>
      </c>
      <c r="G4" s="4">
        <v>2025</v>
      </c>
      <c r="I4" s="4">
        <v>2024</v>
      </c>
    </row>
    <row r="5" spans="1:11" x14ac:dyDescent="0.25">
      <c r="A5" s="11"/>
      <c r="B5" s="11"/>
      <c r="D5" s="9"/>
    </row>
    <row r="6" spans="1:11" ht="18.75" x14ac:dyDescent="0.3">
      <c r="A6" s="43" t="s">
        <v>0</v>
      </c>
      <c r="B6" s="43"/>
      <c r="C6" s="20"/>
      <c r="D6" s="36"/>
      <c r="E6" s="20"/>
      <c r="F6" s="35"/>
      <c r="G6" s="20"/>
      <c r="H6" s="20"/>
      <c r="I6" s="35"/>
    </row>
    <row r="7" spans="1:11" ht="18.75" x14ac:dyDescent="0.3">
      <c r="A7" s="20"/>
      <c r="B7" s="20"/>
      <c r="C7" s="76">
        <v>1011</v>
      </c>
      <c r="D7" s="84" t="s">
        <v>75</v>
      </c>
      <c r="E7" s="65"/>
      <c r="F7" s="65"/>
      <c r="G7" s="52">
        <v>-17100</v>
      </c>
      <c r="H7" s="65"/>
      <c r="I7" s="52">
        <v>-13000</v>
      </c>
      <c r="K7" s="5"/>
    </row>
    <row r="8" spans="1:11" ht="18.75" x14ac:dyDescent="0.3">
      <c r="A8" s="20"/>
      <c r="B8" s="20"/>
      <c r="C8" s="76">
        <v>3510</v>
      </c>
      <c r="D8" s="84" t="s">
        <v>94</v>
      </c>
      <c r="E8" s="65"/>
      <c r="F8" s="65"/>
      <c r="G8" s="52">
        <v>-33484.400000000001</v>
      </c>
      <c r="H8" s="65"/>
      <c r="I8" s="52">
        <v>0</v>
      </c>
      <c r="K8" s="5"/>
    </row>
    <row r="9" spans="1:11" ht="18" customHeight="1" x14ac:dyDescent="0.3">
      <c r="A9" s="20"/>
      <c r="B9" s="20"/>
      <c r="C9" s="20"/>
      <c r="D9" s="37" t="s">
        <v>71</v>
      </c>
      <c r="E9" s="20"/>
      <c r="F9" s="20"/>
      <c r="G9" s="83">
        <f>SUM(G7:G8)</f>
        <v>-50584.4</v>
      </c>
      <c r="H9" s="20"/>
      <c r="I9" s="83">
        <f>SUM(I7:I7)</f>
        <v>-13000</v>
      </c>
    </row>
    <row r="10" spans="1:11" x14ac:dyDescent="0.25">
      <c r="A10" s="20"/>
      <c r="B10" s="20"/>
      <c r="C10" s="20"/>
      <c r="D10" s="20"/>
      <c r="E10" s="20"/>
      <c r="F10" s="20" t="s">
        <v>105</v>
      </c>
      <c r="G10" s="20"/>
      <c r="H10" s="20"/>
      <c r="I10" s="20"/>
    </row>
    <row r="11" spans="1:11" ht="18.75" x14ac:dyDescent="0.3">
      <c r="A11" s="43" t="s">
        <v>2</v>
      </c>
      <c r="B11" s="43"/>
      <c r="C11" s="20"/>
      <c r="D11" s="36"/>
      <c r="E11" s="20"/>
      <c r="F11" s="35"/>
      <c r="G11" s="20"/>
      <c r="H11" s="20"/>
      <c r="I11" s="35"/>
    </row>
    <row r="12" spans="1:11" ht="18.75" x14ac:dyDescent="0.3">
      <c r="C12" s="74">
        <v>3501</v>
      </c>
      <c r="D12" s="75" t="s">
        <v>72</v>
      </c>
      <c r="E12" s="50"/>
      <c r="F12" s="50"/>
      <c r="G12" s="52">
        <v>0</v>
      </c>
      <c r="H12" s="50"/>
      <c r="I12" s="51">
        <v>336</v>
      </c>
      <c r="K12" s="5" t="s">
        <v>106</v>
      </c>
    </row>
    <row r="13" spans="1:11" ht="18" customHeight="1" x14ac:dyDescent="0.3">
      <c r="C13" s="74">
        <v>3502</v>
      </c>
      <c r="D13" s="75" t="s">
        <v>31</v>
      </c>
      <c r="E13" s="50"/>
      <c r="F13" s="50" t="s">
        <v>104</v>
      </c>
      <c r="G13" s="51">
        <v>0</v>
      </c>
      <c r="H13" s="50"/>
      <c r="I13" s="51">
        <v>209</v>
      </c>
      <c r="K13" s="5"/>
    </row>
    <row r="14" spans="1:11" ht="18" customHeight="1" x14ac:dyDescent="0.3">
      <c r="C14" s="74">
        <v>3503</v>
      </c>
      <c r="D14" s="75" t="s">
        <v>3</v>
      </c>
      <c r="E14" s="50"/>
      <c r="F14" s="50"/>
      <c r="G14" s="52">
        <v>45549.5</v>
      </c>
      <c r="H14" s="50"/>
      <c r="I14" s="51">
        <v>0</v>
      </c>
      <c r="K14" s="5"/>
    </row>
    <row r="15" spans="1:11" ht="18" customHeight="1" x14ac:dyDescent="0.3">
      <c r="C15" s="74">
        <v>3504</v>
      </c>
      <c r="D15" s="75" t="s">
        <v>99</v>
      </c>
      <c r="E15" s="50"/>
      <c r="F15" s="50"/>
      <c r="G15" s="51">
        <v>0</v>
      </c>
      <c r="H15" s="50"/>
      <c r="I15" s="51">
        <v>-2360</v>
      </c>
      <c r="K15" s="5"/>
    </row>
    <row r="16" spans="1:11" ht="18" customHeight="1" x14ac:dyDescent="0.3">
      <c r="C16" s="74">
        <v>3505</v>
      </c>
      <c r="D16" s="75" t="s">
        <v>100</v>
      </c>
      <c r="E16" s="50"/>
      <c r="F16" s="50"/>
      <c r="G16" s="52">
        <v>4371.95</v>
      </c>
      <c r="H16" s="50"/>
      <c r="I16" s="51">
        <v>238</v>
      </c>
      <c r="K16" s="5"/>
    </row>
    <row r="17" spans="1:10" ht="18" customHeight="1" x14ac:dyDescent="0.3">
      <c r="D17" s="29" t="s">
        <v>70</v>
      </c>
      <c r="G17" s="73">
        <f>SUM(G12:G16)</f>
        <v>49921.45</v>
      </c>
      <c r="I17" s="73">
        <f>SUM(I12:I16)</f>
        <v>-1577</v>
      </c>
    </row>
    <row r="19" spans="1:10" ht="18.75" x14ac:dyDescent="0.3">
      <c r="G19" s="15"/>
    </row>
    <row r="20" spans="1:10" ht="19.5" thickBot="1" x14ac:dyDescent="0.35">
      <c r="A20" s="4"/>
      <c r="B20" s="4"/>
      <c r="D20" s="4" t="s">
        <v>74</v>
      </c>
      <c r="G20" s="30">
        <f>G17+G9</f>
        <v>-662.95000000000437</v>
      </c>
      <c r="I20" s="30">
        <f>I9+I17</f>
        <v>-14577</v>
      </c>
    </row>
    <row r="21" spans="1:10" ht="15.75" thickTop="1" x14ac:dyDescent="0.25"/>
    <row r="22" spans="1:10" ht="18.75" x14ac:dyDescent="0.3">
      <c r="D22" s="18"/>
      <c r="G22" s="12"/>
    </row>
    <row r="23" spans="1:10" s="33" customFormat="1" x14ac:dyDescent="0.25">
      <c r="D23" s="34"/>
      <c r="E23" s="34"/>
      <c r="F23" s="34"/>
    </row>
    <row r="26" spans="1:10" ht="18.75" x14ac:dyDescent="0.3">
      <c r="D26" s="19"/>
      <c r="E26" s="19"/>
      <c r="F26" s="19"/>
      <c r="G26" s="19"/>
      <c r="H26" s="19"/>
      <c r="I26" s="19"/>
      <c r="J26" s="19"/>
    </row>
    <row r="27" spans="1:10" ht="18.75" x14ac:dyDescent="0.3">
      <c r="D27" s="19"/>
      <c r="E27" s="19"/>
      <c r="F27" s="19"/>
      <c r="G27" s="19"/>
      <c r="H27" s="19"/>
      <c r="I27" s="19"/>
      <c r="J27" s="19"/>
    </row>
    <row r="28" spans="1:10" ht="18.75" x14ac:dyDescent="0.3">
      <c r="D28" s="19"/>
      <c r="E28" s="19"/>
      <c r="F28" s="19"/>
      <c r="G28" s="19"/>
      <c r="H28" s="19"/>
      <c r="I28" s="19"/>
      <c r="J28" s="19"/>
    </row>
  </sheetData>
  <pageMargins left="0" right="0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2" workbookViewId="0">
      <selection activeCell="N13" sqref="N13:N30"/>
    </sheetView>
  </sheetViews>
  <sheetFormatPr defaultRowHeight="15" x14ac:dyDescent="0.25"/>
  <cols>
    <col min="1" max="1" width="13.28515625" customWidth="1"/>
    <col min="5" max="5" width="19.28515625" customWidth="1"/>
    <col min="6" max="6" width="17.28515625" customWidth="1"/>
    <col min="7" max="7" width="6.85546875" customWidth="1"/>
    <col min="8" max="8" width="16.140625" customWidth="1"/>
    <col min="9" max="9" width="17.140625" customWidth="1"/>
    <col min="14" max="14" width="13.85546875" customWidth="1"/>
  </cols>
  <sheetData>
    <row r="1" spans="1:14" ht="28.5" x14ac:dyDescent="0.45">
      <c r="B1" s="3" t="s">
        <v>87</v>
      </c>
      <c r="C1" s="10"/>
      <c r="D1" s="1"/>
      <c r="E1" s="1"/>
      <c r="F1" s="1"/>
    </row>
    <row r="2" spans="1:14" ht="28.5" x14ac:dyDescent="0.45">
      <c r="B2" s="3"/>
      <c r="C2" s="10"/>
      <c r="D2" s="1"/>
      <c r="E2" s="1"/>
      <c r="F2" s="1"/>
    </row>
    <row r="3" spans="1:14" ht="33.75" x14ac:dyDescent="0.5">
      <c r="B3" s="3"/>
      <c r="D3" s="31" t="s">
        <v>110</v>
      </c>
      <c r="E3" s="24"/>
      <c r="F3" s="1"/>
    </row>
    <row r="4" spans="1:14" ht="28.5" x14ac:dyDescent="0.45">
      <c r="B4" s="3"/>
      <c r="C4" s="10"/>
      <c r="D4" s="1"/>
      <c r="E4" s="1" t="s">
        <v>30</v>
      </c>
      <c r="F4" s="4">
        <v>2025</v>
      </c>
      <c r="H4" s="4">
        <v>2024</v>
      </c>
    </row>
    <row r="5" spans="1:14" x14ac:dyDescent="0.25">
      <c r="A5" s="11"/>
      <c r="C5" s="9"/>
    </row>
    <row r="6" spans="1:14" ht="18.75" x14ac:dyDescent="0.3">
      <c r="A6" s="43" t="s">
        <v>0</v>
      </c>
      <c r="B6" s="20"/>
      <c r="C6" s="36"/>
      <c r="D6" s="20"/>
      <c r="E6" s="35"/>
      <c r="F6" s="20"/>
      <c r="G6" s="20"/>
      <c r="H6" s="35"/>
    </row>
    <row r="7" spans="1:14" ht="18.75" x14ac:dyDescent="0.3">
      <c r="A7" s="20"/>
      <c r="B7" s="76">
        <v>1012</v>
      </c>
      <c r="C7" s="84" t="s">
        <v>102</v>
      </c>
      <c r="D7" s="65"/>
      <c r="E7" s="65"/>
      <c r="F7" s="52">
        <v>-1200</v>
      </c>
      <c r="G7" s="65"/>
      <c r="H7" s="52">
        <v>-2400</v>
      </c>
      <c r="J7" s="5"/>
    </row>
    <row r="8" spans="1:14" ht="18.75" x14ac:dyDescent="0.3">
      <c r="A8" s="20"/>
      <c r="B8" s="76">
        <v>4010</v>
      </c>
      <c r="C8" s="84" t="s">
        <v>94</v>
      </c>
      <c r="D8" s="65"/>
      <c r="E8" s="65"/>
      <c r="F8" s="52">
        <v>-17451.599999999999</v>
      </c>
      <c r="G8" s="65"/>
      <c r="H8" s="52">
        <v>0</v>
      </c>
      <c r="J8" s="5"/>
    </row>
    <row r="9" spans="1:14" ht="18" customHeight="1" x14ac:dyDescent="0.3">
      <c r="A9" s="20"/>
      <c r="B9" s="20"/>
      <c r="C9" s="37" t="s">
        <v>71</v>
      </c>
      <c r="D9" s="20"/>
      <c r="E9" s="20"/>
      <c r="F9" s="83">
        <f>SUM(F7:F8)</f>
        <v>-18651.599999999999</v>
      </c>
      <c r="G9" s="20"/>
      <c r="H9" s="83">
        <f>SUM(H7:H7)</f>
        <v>-2400</v>
      </c>
      <c r="N9" s="13"/>
    </row>
    <row r="10" spans="1:14" x14ac:dyDescent="0.25">
      <c r="A10" s="20"/>
      <c r="B10" s="20"/>
      <c r="C10" s="20"/>
      <c r="D10" s="20"/>
      <c r="E10" s="20"/>
      <c r="F10" s="20"/>
      <c r="G10" s="20"/>
      <c r="H10" s="20"/>
      <c r="N10" s="13"/>
    </row>
    <row r="11" spans="1:14" ht="18.75" x14ac:dyDescent="0.3">
      <c r="A11" s="43" t="s">
        <v>2</v>
      </c>
      <c r="B11" s="20"/>
      <c r="C11" s="36"/>
      <c r="D11" s="20"/>
      <c r="E11" s="35"/>
      <c r="F11" s="20"/>
      <c r="G11" s="20"/>
      <c r="H11" s="35"/>
      <c r="N11" s="13"/>
    </row>
    <row r="12" spans="1:14" ht="18.75" x14ac:dyDescent="0.3">
      <c r="B12" s="74">
        <v>3501</v>
      </c>
      <c r="C12" s="75" t="s">
        <v>72</v>
      </c>
      <c r="D12" s="50"/>
      <c r="E12" s="50"/>
      <c r="F12" s="51">
        <v>0</v>
      </c>
      <c r="G12" s="50"/>
      <c r="H12" s="51">
        <v>0</v>
      </c>
      <c r="J12" s="5"/>
      <c r="N12" s="13"/>
    </row>
    <row r="13" spans="1:14" ht="18" customHeight="1" x14ac:dyDescent="0.3">
      <c r="B13" s="74">
        <v>3502</v>
      </c>
      <c r="C13" s="75" t="s">
        <v>31</v>
      </c>
      <c r="D13" s="50"/>
      <c r="E13" s="50"/>
      <c r="F13" s="51">
        <v>0</v>
      </c>
      <c r="G13" s="50"/>
      <c r="H13" s="51">
        <v>0</v>
      </c>
      <c r="J13" s="5"/>
      <c r="N13" s="88">
        <v>5</v>
      </c>
    </row>
    <row r="14" spans="1:14" ht="18" customHeight="1" x14ac:dyDescent="0.3">
      <c r="B14" s="74">
        <v>4002</v>
      </c>
      <c r="C14" s="75" t="s">
        <v>3</v>
      </c>
      <c r="D14" s="50"/>
      <c r="E14" s="50"/>
      <c r="F14" s="52">
        <v>21135</v>
      </c>
      <c r="G14" s="50"/>
      <c r="H14" s="51">
        <v>0</v>
      </c>
      <c r="J14" s="5"/>
      <c r="N14" s="88"/>
    </row>
    <row r="15" spans="1:14" ht="18" customHeight="1" x14ac:dyDescent="0.3">
      <c r="C15" s="29" t="s">
        <v>70</v>
      </c>
      <c r="F15" s="73">
        <f>SUM(F12:F14)</f>
        <v>21135</v>
      </c>
      <c r="H15" s="73">
        <f>SUM(H12:H13)</f>
        <v>0</v>
      </c>
      <c r="N15" s="88"/>
    </row>
    <row r="16" spans="1:14" x14ac:dyDescent="0.25">
      <c r="N16" s="88"/>
    </row>
    <row r="17" spans="1:14" ht="18.75" x14ac:dyDescent="0.3">
      <c r="F17" s="15"/>
      <c r="N17" s="46"/>
    </row>
    <row r="18" spans="1:14" ht="19.5" thickBot="1" x14ac:dyDescent="0.35">
      <c r="A18" s="4"/>
      <c r="C18" s="4" t="s">
        <v>103</v>
      </c>
      <c r="F18" s="30">
        <f>F15+F9</f>
        <v>2483.4000000000015</v>
      </c>
      <c r="H18" s="30">
        <f>H9-H15</f>
        <v>-2400</v>
      </c>
      <c r="N18" s="46"/>
    </row>
    <row r="19" spans="1:14" ht="15.75" thickTop="1" x14ac:dyDescent="0.25">
      <c r="N19" s="46"/>
    </row>
    <row r="20" spans="1:14" ht="18.75" x14ac:dyDescent="0.3">
      <c r="C20" s="18"/>
      <c r="F20" s="12"/>
      <c r="N20" s="46"/>
    </row>
    <row r="21" spans="1:14" s="33" customFormat="1" x14ac:dyDescent="0.25">
      <c r="C21" s="34"/>
      <c r="D21" s="34"/>
      <c r="E21" s="34"/>
      <c r="N21" s="89"/>
    </row>
    <row r="22" spans="1:14" x14ac:dyDescent="0.25">
      <c r="N22" s="46"/>
    </row>
    <row r="23" spans="1:14" x14ac:dyDescent="0.25">
      <c r="N23" s="45"/>
    </row>
    <row r="24" spans="1:14" ht="18.75" x14ac:dyDescent="0.3">
      <c r="C24" s="19"/>
      <c r="D24" s="19"/>
      <c r="E24" s="19"/>
      <c r="F24" s="19"/>
      <c r="G24" s="19"/>
      <c r="H24" s="19"/>
      <c r="I24" s="19"/>
      <c r="N24" s="45"/>
    </row>
    <row r="25" spans="1:14" ht="18.75" x14ac:dyDescent="0.3">
      <c r="C25" s="19"/>
      <c r="D25" s="19"/>
      <c r="E25" s="19"/>
      <c r="F25" s="19"/>
      <c r="G25" s="19"/>
      <c r="H25" s="19"/>
      <c r="I25" s="19"/>
      <c r="N25" s="45"/>
    </row>
    <row r="26" spans="1:14" ht="18.75" x14ac:dyDescent="0.3">
      <c r="C26" s="19"/>
      <c r="D26" s="19"/>
      <c r="E26" s="19"/>
      <c r="F26" s="19"/>
      <c r="G26" s="19"/>
      <c r="H26" s="19"/>
      <c r="I26" s="19"/>
      <c r="N26" s="45"/>
    </row>
    <row r="27" spans="1:14" x14ac:dyDescent="0.25">
      <c r="N27" s="45"/>
    </row>
    <row r="28" spans="1:14" x14ac:dyDescent="0.25">
      <c r="N28" s="45"/>
    </row>
    <row r="29" spans="1:14" x14ac:dyDescent="0.25">
      <c r="N29" s="45"/>
    </row>
    <row r="30" spans="1:14" x14ac:dyDescent="0.25">
      <c r="N30" s="45"/>
    </row>
  </sheetData>
  <pageMargins left="0" right="0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workbookViewId="0">
      <selection activeCell="B17" sqref="B17"/>
    </sheetView>
  </sheetViews>
  <sheetFormatPr defaultRowHeight="15" x14ac:dyDescent="0.25"/>
  <cols>
    <col min="2" max="2" width="11" customWidth="1"/>
    <col min="5" max="5" width="6.28515625" customWidth="1"/>
    <col min="6" max="6" width="12" customWidth="1"/>
    <col min="7" max="7" width="4.42578125" customWidth="1"/>
    <col min="8" max="8" width="13.85546875" customWidth="1"/>
    <col min="9" max="9" width="12.42578125" customWidth="1"/>
  </cols>
  <sheetData>
    <row r="2" spans="1:8" ht="28.5" x14ac:dyDescent="0.45">
      <c r="B2" s="3" t="s">
        <v>62</v>
      </c>
      <c r="C2" s="10"/>
      <c r="D2" s="1"/>
      <c r="E2" s="14"/>
      <c r="F2" s="1"/>
    </row>
    <row r="4" spans="1:8" x14ac:dyDescent="0.25">
      <c r="E4" t="s">
        <v>36</v>
      </c>
    </row>
    <row r="6" spans="1:8" ht="18.75" x14ac:dyDescent="0.3">
      <c r="A6" s="5" t="s">
        <v>37</v>
      </c>
      <c r="B6" s="14" t="s">
        <v>38</v>
      </c>
      <c r="F6" s="4">
        <v>2023</v>
      </c>
      <c r="H6" s="4">
        <v>2022</v>
      </c>
    </row>
    <row r="8" spans="1:8" ht="15.75" x14ac:dyDescent="0.25">
      <c r="B8" s="5" t="s">
        <v>39</v>
      </c>
      <c r="C8" s="5"/>
      <c r="D8" s="5"/>
      <c r="E8" s="5"/>
      <c r="F8">
        <v>90659.01</v>
      </c>
      <c r="G8" s="5"/>
      <c r="H8" s="6">
        <v>90841.44</v>
      </c>
    </row>
    <row r="9" spans="1:8" ht="16.5" thickBot="1" x14ac:dyDescent="0.3">
      <c r="B9" s="5" t="s">
        <v>40</v>
      </c>
      <c r="C9" s="5"/>
      <c r="D9" s="5"/>
      <c r="E9" s="5"/>
      <c r="G9" s="5"/>
      <c r="H9" s="21">
        <v>9464</v>
      </c>
    </row>
    <row r="10" spans="1:8" ht="15.75" x14ac:dyDescent="0.25">
      <c r="B10" s="5"/>
      <c r="C10" s="5"/>
      <c r="D10" s="5"/>
      <c r="E10" s="5"/>
      <c r="G10" s="5"/>
      <c r="H10" s="6">
        <f>SUM(H8:H9)</f>
        <v>100305.44</v>
      </c>
    </row>
    <row r="11" spans="1:8" ht="15.75" x14ac:dyDescent="0.25">
      <c r="B11" s="5"/>
      <c r="C11" s="5"/>
      <c r="D11" s="5"/>
      <c r="E11" s="5"/>
      <c r="G11" s="5"/>
      <c r="H11" s="5"/>
    </row>
    <row r="12" spans="1:8" ht="15.75" x14ac:dyDescent="0.25">
      <c r="B12" s="14" t="s">
        <v>41</v>
      </c>
      <c r="C12" s="5"/>
      <c r="D12" s="5"/>
      <c r="E12" s="5"/>
      <c r="G12" s="5"/>
      <c r="H12" s="5"/>
    </row>
    <row r="13" spans="1:8" ht="15.75" x14ac:dyDescent="0.25">
      <c r="B13" s="5"/>
      <c r="C13" s="5"/>
      <c r="D13" s="5"/>
      <c r="E13" s="5"/>
      <c r="G13" s="5"/>
      <c r="H13" s="5"/>
    </row>
    <row r="14" spans="1:8" ht="15.75" x14ac:dyDescent="0.25">
      <c r="B14" s="5" t="s">
        <v>63</v>
      </c>
      <c r="C14" s="5"/>
      <c r="D14" s="5"/>
      <c r="E14" s="5"/>
      <c r="G14" s="6"/>
      <c r="H14" s="6">
        <v>119830.15</v>
      </c>
    </row>
    <row r="15" spans="1:8" ht="15.75" x14ac:dyDescent="0.25">
      <c r="B15" s="5" t="s">
        <v>42</v>
      </c>
      <c r="C15" s="5"/>
      <c r="D15" s="5"/>
      <c r="E15" s="5"/>
      <c r="F15">
        <v>0</v>
      </c>
      <c r="G15" s="6"/>
      <c r="H15" s="6">
        <v>207.2</v>
      </c>
    </row>
    <row r="16" spans="1:8" ht="15.75" x14ac:dyDescent="0.25">
      <c r="B16" s="5" t="s">
        <v>43</v>
      </c>
      <c r="C16" s="5"/>
      <c r="D16" s="5"/>
      <c r="E16" s="5"/>
      <c r="F16">
        <v>0</v>
      </c>
      <c r="G16" s="6"/>
      <c r="H16" s="6">
        <v>0</v>
      </c>
    </row>
    <row r="17" spans="2:9" ht="15.75" x14ac:dyDescent="0.25">
      <c r="B17" s="5" t="s">
        <v>44</v>
      </c>
      <c r="F17">
        <v>0</v>
      </c>
      <c r="G17" s="8"/>
      <c r="H17" s="8">
        <v>42487.15</v>
      </c>
    </row>
    <row r="18" spans="2:9" ht="15.75" x14ac:dyDescent="0.25">
      <c r="B18" s="5" t="s">
        <v>45</v>
      </c>
      <c r="G18" s="8"/>
      <c r="H18" s="6">
        <v>17239.05</v>
      </c>
    </row>
    <row r="19" spans="2:9" ht="16.5" thickBot="1" x14ac:dyDescent="0.3">
      <c r="B19" s="5" t="s">
        <v>46</v>
      </c>
      <c r="G19" s="8"/>
      <c r="H19" s="21">
        <v>0</v>
      </c>
    </row>
    <row r="20" spans="2:9" x14ac:dyDescent="0.25">
      <c r="G20" s="8"/>
      <c r="H20" s="8">
        <f>SUM(H14:H19)</f>
        <v>179763.55</v>
      </c>
    </row>
    <row r="22" spans="2:9" ht="15.75" x14ac:dyDescent="0.25">
      <c r="C22" s="5" t="s">
        <v>47</v>
      </c>
    </row>
    <row r="24" spans="2:9" ht="15.75" x14ac:dyDescent="0.25">
      <c r="B24" s="14" t="s">
        <v>48</v>
      </c>
      <c r="C24" s="14"/>
      <c r="D24" s="14"/>
      <c r="E24" s="14"/>
      <c r="F24" s="14" t="s">
        <v>49</v>
      </c>
      <c r="G24" s="14"/>
      <c r="H24" s="14"/>
      <c r="I24" s="14"/>
    </row>
    <row r="25" spans="2:9" ht="15.75" x14ac:dyDescent="0.25">
      <c r="B25" s="5"/>
      <c r="C25" s="5"/>
      <c r="D25" s="5"/>
      <c r="E25" s="5"/>
      <c r="F25" s="5"/>
      <c r="G25" s="5"/>
      <c r="H25" s="5"/>
      <c r="I25" s="5"/>
    </row>
    <row r="26" spans="2:9" ht="15.75" x14ac:dyDescent="0.25">
      <c r="B26" s="5"/>
      <c r="C26" s="5"/>
      <c r="D26" s="5"/>
      <c r="E26" s="5"/>
      <c r="F26" s="5"/>
      <c r="G26" s="5"/>
      <c r="H26" s="5"/>
      <c r="I26" s="5"/>
    </row>
    <row r="27" spans="2:9" ht="15.75" x14ac:dyDescent="0.25">
      <c r="B27" s="5"/>
      <c r="C27" s="5"/>
      <c r="D27" s="5"/>
      <c r="E27" s="5"/>
      <c r="F27" s="5"/>
      <c r="G27" s="5"/>
      <c r="H27" s="5"/>
      <c r="I27" s="5"/>
    </row>
    <row r="28" spans="2:9" ht="15.75" x14ac:dyDescent="0.25">
      <c r="B28" s="14" t="s">
        <v>50</v>
      </c>
      <c r="C28" s="14"/>
      <c r="D28" s="14"/>
      <c r="E28" s="5"/>
      <c r="F28" s="14" t="s">
        <v>51</v>
      </c>
      <c r="G28" s="14"/>
      <c r="H28" s="14"/>
      <c r="I28" s="14"/>
    </row>
    <row r="29" spans="2:9" ht="15.75" x14ac:dyDescent="0.25">
      <c r="B29" s="5"/>
      <c r="C29" s="5"/>
      <c r="D29" s="5"/>
      <c r="E29" s="5"/>
      <c r="F29" s="5"/>
      <c r="G29" s="5"/>
      <c r="H29" s="5"/>
      <c r="I29" s="5"/>
    </row>
    <row r="30" spans="2:9" ht="15.75" x14ac:dyDescent="0.25">
      <c r="B30" s="5"/>
      <c r="C30" s="5"/>
      <c r="D30" s="5"/>
      <c r="E30" s="5"/>
      <c r="F30" s="5"/>
      <c r="G30" s="5"/>
      <c r="H30" s="5"/>
      <c r="I30" s="5"/>
    </row>
    <row r="31" spans="2:9" ht="15.75" x14ac:dyDescent="0.25">
      <c r="B31" s="5"/>
      <c r="C31" s="5"/>
      <c r="D31" s="5"/>
      <c r="E31" s="5"/>
      <c r="F31" s="5"/>
      <c r="G31" s="5"/>
      <c r="H31" s="5"/>
      <c r="I31" s="5"/>
    </row>
    <row r="32" spans="2:9" ht="15.75" x14ac:dyDescent="0.25">
      <c r="B32" s="14" t="s">
        <v>52</v>
      </c>
      <c r="C32" s="14"/>
      <c r="D32" s="14"/>
      <c r="E32" s="14"/>
      <c r="F32" s="5"/>
      <c r="G32" s="5"/>
      <c r="H32" s="5"/>
      <c r="I32" s="5"/>
    </row>
    <row r="36" spans="2:8" x14ac:dyDescent="0.25">
      <c r="B36" t="s">
        <v>58</v>
      </c>
    </row>
    <row r="37" spans="2:8" x14ac:dyDescent="0.25">
      <c r="B37" t="s">
        <v>57</v>
      </c>
    </row>
    <row r="38" spans="2:8" x14ac:dyDescent="0.25">
      <c r="B38" t="s">
        <v>59</v>
      </c>
    </row>
    <row r="39" spans="2:8" x14ac:dyDescent="0.25">
      <c r="B39" t="s">
        <v>60</v>
      </c>
    </row>
    <row r="40" spans="2:8" x14ac:dyDescent="0.25">
      <c r="B40" t="s">
        <v>53</v>
      </c>
    </row>
    <row r="42" spans="2:8" ht="15.75" x14ac:dyDescent="0.25">
      <c r="B42" s="5" t="s">
        <v>54</v>
      </c>
    </row>
    <row r="44" spans="2:8" x14ac:dyDescent="0.25">
      <c r="B44" s="1"/>
      <c r="C44" s="1"/>
      <c r="D44" s="1"/>
      <c r="E44" s="1"/>
      <c r="F44" s="1"/>
      <c r="G44" s="1"/>
      <c r="H44" s="1"/>
    </row>
    <row r="45" spans="2:8" ht="15.75" x14ac:dyDescent="0.25">
      <c r="B45" s="14" t="s">
        <v>55</v>
      </c>
      <c r="C45" s="14"/>
      <c r="D45" s="14"/>
      <c r="E45" s="14"/>
      <c r="F45" s="14" t="s">
        <v>56</v>
      </c>
      <c r="G45" s="14"/>
      <c r="H45" s="14"/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" sqref="C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Forening OBK</vt:lpstr>
      <vt:lpstr>Aktivitet Badminton</vt:lpstr>
      <vt:lpstr>Aktivitet Padel</vt:lpstr>
      <vt:lpstr>Aktivitet Pickleball</vt:lpstr>
      <vt:lpstr>Aktivitet Bordtennis</vt:lpstr>
      <vt:lpstr>Status</vt:lpstr>
      <vt:lpstr>Noter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majbritt løvschall</dc:creator>
  <cp:lastModifiedBy>Majbritt</cp:lastModifiedBy>
  <cp:lastPrinted>2026-04-06T09:58:25Z</cp:lastPrinted>
  <dcterms:created xsi:type="dcterms:W3CDTF">2019-02-20T13:32:30Z</dcterms:created>
  <dcterms:modified xsi:type="dcterms:W3CDTF">2026-04-06T09:58:29Z</dcterms:modified>
</cp:coreProperties>
</file>